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56CEA6D5-AE5A-4380-AF6B-4F1E3710E5A6}" xr6:coauthVersionLast="47" xr6:coauthVersionMax="47" xr10:uidLastSave="{00000000-0000-0000-0000-000000000000}"/>
  <bookViews>
    <workbookView xWindow="29415" yWindow="1275" windowWidth="44445" windowHeight="17790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G28" i="2"/>
  <c r="D20" i="20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<sst xmlns="http://schemas.openxmlformats.org/spreadsheetml/2006/main" count="154" uniqueCount="42">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</sst>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3" zoomScaleNormal="100" workbookViewId="0">
      <selection activeCell="D35" sqref="D3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8.6948369999999997</v>
      </c>
      <c r="E8" s="21">
        <v>0.123081</v>
      </c>
      <c r="F8" s="21">
        <v>1.025085</v>
      </c>
      <c r="G8" s="22">
        <f t="shared" ref="G8:G31" si="0">SUM(D8:F8)</f>
        <v>9.8430029999999995</v>
      </c>
      <c r="H8" s="20">
        <v>11.032042859053181</v>
      </c>
      <c r="I8" s="21">
        <v>11.052780971000001</v>
      </c>
      <c r="J8" s="22">
        <f>SUM(G8+I8)</f>
        <v>20.895783971</v>
      </c>
      <c r="K8" s="20">
        <v>0.10857650000000001</v>
      </c>
      <c r="L8" s="20">
        <v>0.97018387669999995</v>
      </c>
      <c r="M8" s="20">
        <f t="shared" ref="M8:M18" si="1">L8+K8+C8</f>
        <v>9.9932509327000005</v>
      </c>
      <c r="N8" s="20">
        <f t="shared" ref="N8:N19" si="2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7.8995050000000004</v>
      </c>
      <c r="E9" s="23">
        <v>0.108164</v>
      </c>
      <c r="F9" s="23">
        <v>0.91930100000000003</v>
      </c>
      <c r="G9" s="22">
        <f t="shared" si="0"/>
        <v>8.9269700000000007</v>
      </c>
      <c r="H9" s="20">
        <v>10.027393399890755</v>
      </c>
      <c r="I9" s="23">
        <v>9.9760389360000001</v>
      </c>
      <c r="J9" s="22">
        <f t="shared" ref="J9:J31" si="3">SUM(G9+I9)</f>
        <v>18.903008935999999</v>
      </c>
      <c r="K9" s="20">
        <v>9.7550349999999994E-2</v>
      </c>
      <c r="L9" s="20">
        <v>0.83320724509999999</v>
      </c>
      <c r="M9" s="20">
        <f t="shared" si="1"/>
        <v>9.0623048860999997</v>
      </c>
      <c r="N9" s="20">
        <f t="shared" si="2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9.0395149999999997</v>
      </c>
      <c r="E10" s="23">
        <v>0.111904</v>
      </c>
      <c r="F10" s="23">
        <v>1.0225219999999999</v>
      </c>
      <c r="G10" s="22">
        <f t="shared" si="0"/>
        <v>10.173941000000001</v>
      </c>
      <c r="H10" s="20">
        <v>10.937893187147465</v>
      </c>
      <c r="I10" s="23">
        <v>10.998273532000001</v>
      </c>
      <c r="J10" s="22">
        <f t="shared" si="3"/>
        <v>21.172214532000002</v>
      </c>
      <c r="K10" s="20">
        <v>0.10695959400000001</v>
      </c>
      <c r="L10" s="20">
        <v>0.94622051239999994</v>
      </c>
      <c r="M10" s="20">
        <f t="shared" si="1"/>
        <v>10.039449677399999</v>
      </c>
      <c r="N10" s="20">
        <f t="shared" si="2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8.6000890000000005</v>
      </c>
      <c r="E11" s="23">
        <v>0.10782</v>
      </c>
      <c r="F11" s="23">
        <v>1.0788519999999999</v>
      </c>
      <c r="G11" s="22">
        <f t="shared" si="0"/>
        <v>9.7867610000000003</v>
      </c>
      <c r="H11" s="20">
        <v>10.042929898285788</v>
      </c>
      <c r="I11" s="23">
        <v>10.268596389000001</v>
      </c>
      <c r="J11" s="22">
        <f t="shared" si="3"/>
        <v>20.055357389000001</v>
      </c>
      <c r="K11" s="20">
        <v>0.101122543</v>
      </c>
      <c r="L11" s="20">
        <v>0.90319612959999995</v>
      </c>
      <c r="M11" s="20">
        <f t="shared" si="1"/>
        <v>9.6676660186000003</v>
      </c>
      <c r="N11" s="20">
        <f t="shared" si="2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8.7976259999999993</v>
      </c>
      <c r="E12" s="23">
        <v>4.5027999999999999E-2</v>
      </c>
      <c r="F12" s="23">
        <v>1.053499</v>
      </c>
      <c r="G12" s="22">
        <f t="shared" si="0"/>
        <v>9.896153</v>
      </c>
      <c r="H12" s="20">
        <v>9.1730905713592357</v>
      </c>
      <c r="I12" s="23">
        <v>8.5692280499999995</v>
      </c>
      <c r="J12" s="22">
        <f t="shared" si="3"/>
        <v>18.465381049999998</v>
      </c>
      <c r="K12" s="20">
        <v>8.9161107000000003E-2</v>
      </c>
      <c r="L12" s="20">
        <v>0.88384237430000001</v>
      </c>
      <c r="M12" s="20">
        <f t="shared" si="1"/>
        <v>9.5961435752999993</v>
      </c>
      <c r="N12" s="20">
        <f t="shared" si="2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8.6720629999999996</v>
      </c>
      <c r="E13" s="24">
        <v>3.7102000000000003E-2</v>
      </c>
      <c r="F13" s="24">
        <v>0.92283999999999999</v>
      </c>
      <c r="G13" s="22">
        <f t="shared" si="0"/>
        <v>9.6320050000000013</v>
      </c>
      <c r="H13" s="20">
        <v>8.9715080295360981</v>
      </c>
      <c r="I13" s="24">
        <v>7.5924373730000001</v>
      </c>
      <c r="J13" s="22">
        <f t="shared" si="3"/>
        <v>17.224442373000002</v>
      </c>
      <c r="K13" s="20">
        <v>7.3190500000000006E-2</v>
      </c>
      <c r="L13" s="20">
        <v>0.89300635549999996</v>
      </c>
      <c r="M13" s="20">
        <f t="shared" si="1"/>
        <v>9.5498283515000004</v>
      </c>
      <c r="N13" s="20">
        <f t="shared" si="2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9.0493830000000006</v>
      </c>
      <c r="E14" s="23">
        <v>8.8789000000000007E-2</v>
      </c>
      <c r="F14" s="23">
        <v>1.0269090000000001</v>
      </c>
      <c r="G14" s="22">
        <f t="shared" si="0"/>
        <v>10.165081000000001</v>
      </c>
      <c r="H14" s="20">
        <v>11.138289590891224</v>
      </c>
      <c r="I14" s="23">
        <v>10.076158351</v>
      </c>
      <c r="J14" s="22">
        <f t="shared" si="3"/>
        <v>20.241239351000001</v>
      </c>
      <c r="K14" s="20">
        <v>0.105323076</v>
      </c>
      <c r="L14" s="20">
        <v>1.0039689071999998</v>
      </c>
      <c r="M14" s="20">
        <f t="shared" si="1"/>
        <v>10.175949450200001</v>
      </c>
      <c r="N14" s="20">
        <f t="shared" si="2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8.8243930000000006</v>
      </c>
      <c r="E15" s="21">
        <v>0.11704100000000001</v>
      </c>
      <c r="F15" s="21">
        <v>0.99677199999999999</v>
      </c>
      <c r="G15" s="22">
        <f t="shared" si="0"/>
        <v>9.938206000000001</v>
      </c>
      <c r="H15" s="20">
        <v>9.8342355315402834</v>
      </c>
      <c r="I15" s="21">
        <v>9.7361328530000009</v>
      </c>
      <c r="J15" s="22">
        <f t="shared" si="3"/>
        <v>19.674338853000002</v>
      </c>
      <c r="K15" s="20">
        <v>0.10513633</v>
      </c>
      <c r="L15" s="20">
        <v>0.94507461289999994</v>
      </c>
      <c r="M15" s="20">
        <f t="shared" si="1"/>
        <v>9.7829913599000005</v>
      </c>
      <c r="N15" s="20">
        <f t="shared" si="2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8.00061</v>
      </c>
      <c r="E16" s="23">
        <v>8.4415000000000004E-2</v>
      </c>
      <c r="F16" s="23">
        <v>0.77015</v>
      </c>
      <c r="G16" s="22">
        <f t="shared" si="0"/>
        <v>8.8551749999999991</v>
      </c>
      <c r="H16" s="20">
        <v>9.5736427380603271</v>
      </c>
      <c r="I16" s="23">
        <v>6.0518841459999999</v>
      </c>
      <c r="J16" s="22">
        <f t="shared" si="3"/>
        <v>14.907059145999998</v>
      </c>
      <c r="K16" s="20">
        <v>0.100485403</v>
      </c>
      <c r="L16" s="20">
        <v>0.87092142429999986</v>
      </c>
      <c r="M16" s="20">
        <f t="shared" si="1"/>
        <v>9.201333160299999</v>
      </c>
      <c r="N16" s="20">
        <f t="shared" si="2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8.7321819999999999</v>
      </c>
      <c r="E17" s="21">
        <v>0.105092</v>
      </c>
      <c r="F17" s="21">
        <v>0.96468699999999996</v>
      </c>
      <c r="G17" s="22">
        <f t="shared" si="0"/>
        <v>9.8019610000000004</v>
      </c>
      <c r="H17" s="20">
        <v>10.996841809991984</v>
      </c>
      <c r="I17" s="21">
        <v>10.204826046000001</v>
      </c>
      <c r="J17" s="22">
        <f t="shared" si="3"/>
        <v>20.006787045999999</v>
      </c>
      <c r="K17" s="20">
        <v>0.102949553</v>
      </c>
      <c r="L17" s="20">
        <v>1.0325950976</v>
      </c>
      <c r="M17" s="20">
        <f t="shared" si="1"/>
        <v>10.1819891556</v>
      </c>
      <c r="N17" s="20">
        <f t="shared" si="2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8.6111489999999993</v>
      </c>
      <c r="E18" s="21">
        <v>0.114132</v>
      </c>
      <c r="F18" s="21">
        <v>1.038413</v>
      </c>
      <c r="G18" s="22">
        <f t="shared" si="0"/>
        <v>9.7636939999999992</v>
      </c>
      <c r="H18" s="20">
        <v>10.684140663752522</v>
      </c>
      <c r="I18" s="21">
        <v>10.948500298000001</v>
      </c>
      <c r="J18" s="22">
        <f t="shared" si="3"/>
        <v>20.712194298</v>
      </c>
      <c r="K18" s="20">
        <v>9.8844930999999997E-2</v>
      </c>
      <c r="L18" s="20">
        <v>0.99084384209999998</v>
      </c>
      <c r="M18" s="20">
        <f t="shared" si="1"/>
        <v>9.8457858471000002</v>
      </c>
      <c r="N18" s="20">
        <f t="shared" si="2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9.2139699999999998</v>
      </c>
      <c r="E19" s="21">
        <v>0.118575</v>
      </c>
      <c r="F19" s="21">
        <v>1.1350229999999999</v>
      </c>
      <c r="G19" s="22">
        <f t="shared" si="0"/>
        <v>10.467568</v>
      </c>
      <c r="H19" s="20">
        <v>10.914510470726842</v>
      </c>
      <c r="I19" s="21">
        <v>11.846962331</v>
      </c>
      <c r="J19" s="22">
        <f t="shared" si="3"/>
        <v>22.314530331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2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8.9996840000000002</v>
      </c>
      <c r="E20" s="21">
        <v>0.114438</v>
      </c>
      <c r="F20" s="21">
        <v>1.105896</v>
      </c>
      <c r="G20" s="25">
        <f t="shared" si="0"/>
        <v>10.220018</v>
      </c>
      <c r="H20" s="20">
        <v>11.73</v>
      </c>
      <c r="I20" s="21">
        <v>11.759411557</v>
      </c>
      <c r="J20" s="22">
        <f t="shared" si="3"/>
        <v>21.979429557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8.1356110000000008</v>
      </c>
      <c r="E21" s="21">
        <v>0.103148</v>
      </c>
      <c r="F21" s="21">
        <v>0.99403799999999998</v>
      </c>
      <c r="G21" s="22">
        <f t="shared" si="0"/>
        <v>9.2327969999999997</v>
      </c>
      <c r="H21" s="20">
        <v>10.651999999999999</v>
      </c>
      <c r="I21" s="21">
        <v>10.450250287999999</v>
      </c>
      <c r="J21" s="22">
        <f t="shared" si="3"/>
        <v>19.683047287999997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1">
        <v>9.0898869999999992</v>
      </c>
      <c r="E22" s="21">
        <v>0.114234</v>
      </c>
      <c r="F22" s="21">
        <v>1.105653</v>
      </c>
      <c r="G22" s="25">
        <f t="shared" si="0"/>
        <v>10.309773999999999</v>
      </c>
      <c r="H22" s="20">
        <v>11.186999999999999</v>
      </c>
      <c r="I22" s="21">
        <v>11.350663066999999</v>
      </c>
      <c r="J22" s="25">
        <f t="shared" si="3"/>
        <v>21.660437066999997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21">
        <v>8.7723549999999992</v>
      </c>
      <c r="E23" s="21">
        <v>9.4123999999999999E-2</v>
      </c>
      <c r="F23" s="21">
        <v>1.106724</v>
      </c>
      <c r="G23" s="25">
        <f t="shared" si="0"/>
        <v>9.9732029999999998</v>
      </c>
      <c r="H23" s="20">
        <v>9.718</v>
      </c>
      <c r="I23" s="21">
        <v>10.404550858</v>
      </c>
      <c r="J23" s="25">
        <f t="shared" si="3"/>
        <v>20.377753857999998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21">
        <v>8.4163630000000005</v>
      </c>
      <c r="E24" s="21">
        <v>0.114262</v>
      </c>
      <c r="F24" s="21">
        <v>1.097645</v>
      </c>
      <c r="G24" s="22">
        <f t="shared" si="0"/>
        <v>9.6282700000000006</v>
      </c>
      <c r="H24" s="20">
        <v>9.7780000000000005</v>
      </c>
      <c r="I24" s="21">
        <v>9.9894890440000008</v>
      </c>
      <c r="J24" s="22">
        <f t="shared" si="3"/>
        <v>19.617759044000003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21">
        <v>8.2372110000000003</v>
      </c>
      <c r="E25" s="21">
        <v>9.4320000000000001E-2</v>
      </c>
      <c r="F25" s="21">
        <v>1.0652900000000001</v>
      </c>
      <c r="G25" s="22">
        <f t="shared" si="0"/>
        <v>9.3968209999999992</v>
      </c>
      <c r="H25" s="20">
        <v>9.5790000000000006</v>
      </c>
      <c r="I25" s="21">
        <v>10.375764224999999</v>
      </c>
      <c r="J25" s="25">
        <f t="shared" si="3"/>
        <v>19.772585225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21">
        <v>9.0013830000000006</v>
      </c>
      <c r="E26" s="21">
        <v>0.113092</v>
      </c>
      <c r="F26" s="21">
        <v>1.1519889999999999</v>
      </c>
      <c r="G26" s="25">
        <f t="shared" si="0"/>
        <v>10.266464000000001</v>
      </c>
      <c r="H26" s="20">
        <v>9.9440000000000008</v>
      </c>
      <c r="I26" s="21">
        <v>11.181140522</v>
      </c>
      <c r="J26" s="25">
        <f t="shared" si="3"/>
        <v>21.447604521999999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21">
        <v>8.7711939999999995</v>
      </c>
      <c r="E27" s="21">
        <v>0.114023</v>
      </c>
      <c r="F27" s="21">
        <v>0.97281499999999999</v>
      </c>
      <c r="G27" s="25">
        <f t="shared" si="0"/>
        <v>9.8580319999999997</v>
      </c>
      <c r="H27" s="20">
        <v>9.7530000000000001</v>
      </c>
      <c r="I27" s="21">
        <v>10.820463119999999</v>
      </c>
      <c r="J27" s="25">
        <f t="shared" si="3"/>
        <v>20.678495120000001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30">
        <v>7.5890000000000004</v>
      </c>
      <c r="E28" s="30">
        <v>8.8999999999999996E-2</v>
      </c>
      <c r="F28" s="30">
        <v>0.54300000000000004</v>
      </c>
      <c r="G28" s="25">
        <f>SUM(D28:F28)</f>
        <v>8.2210000000000001</v>
      </c>
      <c r="H28" s="20">
        <v>7.4779999999999998</v>
      </c>
      <c r="I28" s="30">
        <v>7.2380000000000004</v>
      </c>
      <c r="J28" s="25">
        <f t="shared" si="3"/>
        <v>15.459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30"/>
      <c r="E29" s="30"/>
      <c r="F29" s="30"/>
      <c r="G29" s="25">
        <f t="shared" si="0"/>
        <v>0</v>
      </c>
      <c r="H29" s="20">
        <v>10.169</v>
      </c>
      <c r="I29" s="30"/>
      <c r="J29" s="25">
        <f t="shared" si="3"/>
        <v>0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0"/>
      <c r="E30" s="30"/>
      <c r="F30" s="30"/>
      <c r="G30" s="25">
        <f t="shared" si="0"/>
        <v>0</v>
      </c>
      <c r="H30" s="20">
        <v>10.484999999999999</v>
      </c>
      <c r="I30" s="30"/>
      <c r="J30" s="25">
        <f t="shared" si="3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/>
      <c r="E31" s="30"/>
      <c r="F31" s="30"/>
      <c r="G31" s="25">
        <f t="shared" si="0"/>
        <v>0</v>
      </c>
      <c r="H31" s="20">
        <v>10.987</v>
      </c>
      <c r="I31" s="30"/>
      <c r="J31" s="25">
        <f t="shared" si="3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I38" sqref="I38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1.7642104751612904</v>
      </c>
      <c r="E8" s="26">
        <f>'produksjonsdata-Sm3'!E8*6.29/'produksjonsdata-per dag'!$O8</f>
        <v>2.4973531935483871E-2</v>
      </c>
      <c r="F8" s="26">
        <f>'produksjonsdata-Sm3'!F8*6.29/'produksjonsdata-per dag'!$O8</f>
        <v>0.20799305322580644</v>
      </c>
      <c r="G8" s="26">
        <f>'produksjonsdata-Sm3'!G8*6.29/'produksjonsdata-per dag'!$O8</f>
        <v>1.9971770603225805</v>
      </c>
      <c r="H8" s="26">
        <f>'produksjonsdata-Sm3'!H8*1000/'produksjonsdata-per dag'!$O8</f>
        <v>355.87235029203811</v>
      </c>
      <c r="I8" s="26">
        <f>'produksjonsdata-Sm3'!I8*1000/'produksjonsdata-per dag'!$O8</f>
        <v>356.5413216451613</v>
      </c>
      <c r="J8" s="26">
        <f>'produksjonsdata-Sm3'!J8/O8</f>
        <v>0.67405754745161295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1.7745673732142857</v>
      </c>
      <c r="E9" s="26">
        <f>'produksjonsdata-Sm3'!E9*6.29/'produksjonsdata-per dag'!$O9</f>
        <v>2.429827E-2</v>
      </c>
      <c r="F9" s="26">
        <f>'produksjonsdata-Sm3'!F9*6.29/'produksjonsdata-per dag'!$O9</f>
        <v>0.20651440321428574</v>
      </c>
      <c r="G9" s="26">
        <f>'produksjonsdata-Sm3'!G9*6.29/'produksjonsdata-per dag'!$O9</f>
        <v>2.0053800464285714</v>
      </c>
      <c r="H9" s="26">
        <f>'produksjonsdata-Sm3'!H9*1000/'produksjonsdata-per dag'!$O9</f>
        <v>358.12119285324127</v>
      </c>
      <c r="I9" s="26">
        <f>'produksjonsdata-Sm3'!I9*1000/'produksjonsdata-per dag'!$O9</f>
        <v>356.28710485714288</v>
      </c>
      <c r="J9" s="26">
        <f>'produksjonsdata-Sm3'!J9/O9</f>
        <v>0.67510746199999994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1.8341467532258064</v>
      </c>
      <c r="E10" s="26">
        <f>'produksjonsdata-Sm3'!E10*6.29/'produksjonsdata-per dag'!$O10</f>
        <v>2.2705682580645162E-2</v>
      </c>
      <c r="F10" s="26">
        <f>'produksjonsdata-Sm3'!F10*6.29/'produksjonsdata-per dag'!$O10</f>
        <v>0.2074730122580645</v>
      </c>
      <c r="G10" s="26">
        <f>'produksjonsdata-Sm3'!G10*6.29/'produksjonsdata-per dag'!$O10</f>
        <v>2.0643254480645163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354.78301716129033</v>
      </c>
      <c r="J10" s="26">
        <f>'produksjonsdata-Sm3'!J10/O10</f>
        <v>0.68297466232258075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1.8031519936666669</v>
      </c>
      <c r="E11" s="26">
        <f>'produksjonsdata-Sm3'!E11*6.29/'produksjonsdata-per dag'!$O11</f>
        <v>2.260626E-2</v>
      </c>
      <c r="F11" s="26">
        <f>'produksjonsdata-Sm3'!F11*6.29/'produksjonsdata-per dag'!$O11</f>
        <v>0.22619930266666666</v>
      </c>
      <c r="G11" s="26">
        <f>'produksjonsdata-Sm3'!G11*6.29/'produksjonsdata-per dag'!$O11</f>
        <v>2.0519575563333334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342.2865463</v>
      </c>
      <c r="J11" s="26">
        <f>'produksjonsdata-Sm3'!J11/O11</f>
        <v>0.66851191296666668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1.7850666948387095</v>
      </c>
      <c r="E12" s="26">
        <f>'produksjonsdata-Sm3'!E12*6.29/'produksjonsdata-per dag'!$O12</f>
        <v>9.1363264516129018E-3</v>
      </c>
      <c r="F12" s="26">
        <f>'produksjonsdata-Sm3'!F12*6.29/'produksjonsdata-per dag'!$O12</f>
        <v>0.21375834548387096</v>
      </c>
      <c r="G12" s="26">
        <f>'produksjonsdata-Sm3'!G12*6.29/'produksjonsdata-per dag'!$O12</f>
        <v>2.0079613667741936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276.42671129032254</v>
      </c>
      <c r="J12" s="26">
        <f>'produksjonsdata-Sm3'!J12/O12</f>
        <v>0.59565745322580643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1.8182425423333333</v>
      </c>
      <c r="E13" s="26">
        <f>'produksjonsdata-Sm3'!E13*6.29/'produksjonsdata-per dag'!$O13</f>
        <v>7.779052666666667E-3</v>
      </c>
      <c r="F13" s="26">
        <f>'produksjonsdata-Sm3'!F13*6.29/'produksjonsdata-per dag'!$O13</f>
        <v>0.19348878666666666</v>
      </c>
      <c r="G13" s="26">
        <f>'produksjonsdata-Sm3'!G13*6.29/'produksjonsdata-per dag'!$O13</f>
        <v>2.0195103816666671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253.08124576666665</v>
      </c>
      <c r="J13" s="26">
        <f>'produksjonsdata-Sm3'!J13/O13</f>
        <v>0.5741480791000001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1.8361490022580644</v>
      </c>
      <c r="E14" s="26">
        <f>'produksjonsdata-Sm3'!E14*6.29/'produksjonsdata-per dag'!$O14</f>
        <v>1.8015574516129031E-2</v>
      </c>
      <c r="F14" s="26">
        <f>'produksjonsdata-Sm3'!F14*6.29/'produksjonsdata-per dag'!$O14</f>
        <v>0.20836314870967745</v>
      </c>
      <c r="G14" s="26">
        <f>'produksjonsdata-Sm3'!G14*6.29/'produksjonsdata-per dag'!$O14</f>
        <v>2.062527725483871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325.03736616129032</v>
      </c>
      <c r="J14" s="26">
        <f>'produksjonsdata-Sm3'!J14/O14</f>
        <v>0.6529432048709678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1.7904978054838712</v>
      </c>
      <c r="E15" s="26">
        <f>'produksjonsdata-Sm3'!E15*6.29/'produksjonsdata-per dag'!$O15</f>
        <v>2.3747996451612904E-2</v>
      </c>
      <c r="F15" s="26">
        <f>'produksjonsdata-Sm3'!F15*6.29/'produksjonsdata-per dag'!$O15</f>
        <v>0.20224825419354836</v>
      </c>
      <c r="G15" s="26">
        <f>'produksjonsdata-Sm3'!G15*6.29/'produksjonsdata-per dag'!$O15</f>
        <v>2.0164940561290323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314.06880170967747</v>
      </c>
      <c r="J15" s="26">
        <f>'produksjonsdata-Sm3'!J15/O15</f>
        <v>0.63465609203225815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1.67746123</v>
      </c>
      <c r="E16" s="26">
        <f>'produksjonsdata-Sm3'!E16*6.29/'produksjonsdata-per dag'!$O16</f>
        <v>1.7699011666666667E-2</v>
      </c>
      <c r="F16" s="26">
        <f>'produksjonsdata-Sm3'!F16*6.29/'produksjonsdata-per dag'!$O16</f>
        <v>0.16147478333333334</v>
      </c>
      <c r="G16" s="26">
        <f>'produksjonsdata-Sm3'!G16*6.29/'produksjonsdata-per dag'!$O16</f>
        <v>1.8566350249999999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201.72947153333334</v>
      </c>
      <c r="J16" s="26">
        <f>'produksjonsdata-Sm3'!J16/O16</f>
        <v>0.49690197153333326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1.7717878961290323</v>
      </c>
      <c r="E17" s="26">
        <f>'produksjonsdata-Sm3'!E17*6.29/'produksjonsdata-per dag'!$O17</f>
        <v>2.1323505806451613E-2</v>
      </c>
      <c r="F17" s="26">
        <f>'produksjonsdata-Sm3'!F17*6.29/'produksjonsdata-per dag'!$O17</f>
        <v>0.19573810419354837</v>
      </c>
      <c r="G17" s="26">
        <f>'produksjonsdata-Sm3'!G17*6.29/'produksjonsdata-per dag'!$O17</f>
        <v>1.9888495061290326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329.18793696774196</v>
      </c>
      <c r="J17" s="26">
        <f>'produksjonsdata-Sm3'!J17/O17</f>
        <v>0.64538022729032252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1.8054709069999999</v>
      </c>
      <c r="E18" s="26">
        <f>'produksjonsdata-Sm3'!E18*6.29/'produksjonsdata-per dag'!$O18</f>
        <v>2.3929676E-2</v>
      </c>
      <c r="F18" s="26">
        <f>'produksjonsdata-Sm3'!F18*6.29/'produksjonsdata-per dag'!$O18</f>
        <v>0.21772059233333335</v>
      </c>
      <c r="G18" s="26">
        <f>'produksjonsdata-Sm3'!G18*6.29/'produksjonsdata-per dag'!$O18</f>
        <v>2.0471211753333329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364.95000993333338</v>
      </c>
      <c r="J18" s="26">
        <f>'produksjonsdata-Sm3'!J18/O18</f>
        <v>0.69040647659999999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1.8695442354838709</v>
      </c>
      <c r="E19" s="26">
        <f>'produksjonsdata-Sm3'!E19*6.29/'produksjonsdata-per dag'!$O19</f>
        <v>2.4059250000000001E-2</v>
      </c>
      <c r="F19" s="26">
        <f>'produksjonsdata-Sm3'!F19*6.29/'produksjonsdata-per dag'!$O19</f>
        <v>0.2302998280645161</v>
      </c>
      <c r="G19" s="26">
        <f>'produksjonsdata-Sm3'!G19*6.29/'produksjonsdata-per dag'!$O19</f>
        <v>2.1239033135483871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382.16007519354838</v>
      </c>
      <c r="J19" s="26">
        <f>'produksjonsdata-Sm3'!J19/O19</f>
        <v>0.71982355906451612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1.8260649148387098</v>
      </c>
      <c r="E20" s="27">
        <f>'produksjonsdata-Sm3'!E20*6.29/'produksjonsdata-per dag'!$O20</f>
        <v>2.321983935483871E-2</v>
      </c>
      <c r="F20" s="27">
        <f>'produksjonsdata-Sm3'!F20*6.29/'produksjonsdata-per dag'!$O20</f>
        <v>0.22438986580645162</v>
      </c>
      <c r="G20" s="27">
        <f>'produksjonsdata-Sm3'!G20*6.29/'produksjonsdata-per dag'!$O20</f>
        <v>2.0736746200000002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379.33585667741932</v>
      </c>
      <c r="J20" s="26">
        <f>'produksjonsdata-Sm3'!J20/O20</f>
        <v>0.70901385667741934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1.7645859720689658</v>
      </c>
      <c r="E21" s="27">
        <f>'produksjonsdata-Sm3'!E21*6.29/'produksjonsdata-per dag'!$O21</f>
        <v>2.2372445517241379E-2</v>
      </c>
      <c r="F21" s="27">
        <f>'produksjonsdata-Sm3'!F21*6.29/'produksjonsdata-per dag'!$O21</f>
        <v>0.21560341448275863</v>
      </c>
      <c r="G21" s="27">
        <f>'produksjonsdata-Sm3'!G21*6.29/'produksjonsdata-per dag'!$O21</f>
        <v>2.0025618320689658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360.35345820689651</v>
      </c>
      <c r="J21" s="26">
        <f>'produksjonsdata-Sm3'!J21/O21</f>
        <v>0.67872576855172406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27">
        <f>'produksjonsdata-Sm3'!D22*6.29/'produksjonsdata-per dag'!$O22</f>
        <v>1.8443673945161287</v>
      </c>
      <c r="E22" s="27">
        <f>'produksjonsdata-Sm3'!E22*6.29/'produksjonsdata-per dag'!$O22</f>
        <v>2.3178447096774194E-2</v>
      </c>
      <c r="F22" s="27">
        <f>'produksjonsdata-Sm3'!F22*6.29/'produksjonsdata-per dag'!$O22</f>
        <v>0.22434056032258065</v>
      </c>
      <c r="G22" s="27">
        <f>'produksjonsdata-Sm3'!G22*6.29/'produksjonsdata-per dag'!$O22</f>
        <v>2.0918864019354837</v>
      </c>
      <c r="H22" s="27">
        <f>'produksjonsdata-Sm3'!H22*1000/'produksjonsdata-per dag'!$O22</f>
        <v>360.87096774193549</v>
      </c>
      <c r="I22" s="27">
        <f>'produksjonsdata-Sm3'!I22*1000/'produksjonsdata-per dag'!$O22</f>
        <v>366.15042151612903</v>
      </c>
      <c r="J22" s="26">
        <f>'produksjonsdata-Sm3'!J22/O22</f>
        <v>0.69872377635483862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27">
        <f>'produksjonsdata-Sm3'!D23*6.29/'produksjonsdata-per dag'!$O23</f>
        <v>1.8392704316666664</v>
      </c>
      <c r="E23" s="27">
        <f>'produksjonsdata-Sm3'!E23*6.29/'produksjonsdata-per dag'!$O23</f>
        <v>1.9734665333333335E-2</v>
      </c>
      <c r="F23" s="27">
        <f>'produksjonsdata-Sm3'!F23*6.29/'produksjonsdata-per dag'!$O23</f>
        <v>0.23204313199999999</v>
      </c>
      <c r="G23" s="27">
        <f>'produksjonsdata-Sm3'!G23*6.29/'produksjonsdata-per dag'!$O23</f>
        <v>2.0910482290000001</v>
      </c>
      <c r="H23" s="27">
        <f>'produksjonsdata-Sm3'!H23*1000/'produksjonsdata-per dag'!$O23</f>
        <v>323.93333333333334</v>
      </c>
      <c r="I23" s="27">
        <f>'produksjonsdata-Sm3'!I23*1000/'produksjonsdata-per dag'!$O23</f>
        <v>346.81836193333334</v>
      </c>
      <c r="J23" s="26">
        <f>'produksjonsdata-Sm3'!J23/O23</f>
        <v>0.67925846193333328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1.7077072022580646</v>
      </c>
      <c r="E24" s="27">
        <f>'produksjonsdata-Sm3'!E24*6.29/'produksjonsdata-per dag'!$O24</f>
        <v>2.3184128387096777E-2</v>
      </c>
      <c r="F24" s="27">
        <f>'produksjonsdata-Sm3'!F24*6.29/'produksjonsdata-per dag'!$O24</f>
        <v>0.22271571129032258</v>
      </c>
      <c r="G24" s="27">
        <f>'produksjonsdata-Sm3'!G24*6.29/'produksjonsdata-per dag'!$O24</f>
        <v>1.9536070419354841</v>
      </c>
      <c r="H24" s="27">
        <f>'produksjonsdata-Sm3'!H24*1000/'produksjonsdata-per dag'!$O24</f>
        <v>315.41935483870969</v>
      </c>
      <c r="I24" s="27">
        <f>'produksjonsdata-Sm3'!I24*1000/'produksjonsdata-per dag'!$O24</f>
        <v>322.24158206451614</v>
      </c>
      <c r="J24" s="26">
        <f>'produksjonsdata-Sm3'!J24/O24</f>
        <v>0.63283093690322589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1.7270685730000002</v>
      </c>
      <c r="E25" s="27">
        <f>'produksjonsdata-Sm3'!E25*6.29/'produksjonsdata-per dag'!$O25</f>
        <v>1.977576E-2</v>
      </c>
      <c r="F25" s="27">
        <f>'produksjonsdata-Sm3'!F25*6.29/'produksjonsdata-per dag'!$O25</f>
        <v>0.22335580333333335</v>
      </c>
      <c r="G25" s="27">
        <f>'produksjonsdata-Sm3'!G25*6.29/'produksjonsdata-per dag'!$O25</f>
        <v>1.970200136333333</v>
      </c>
      <c r="H25" s="27">
        <f>'produksjonsdata-Sm3'!H25*1000/'produksjonsdata-per dag'!$O25</f>
        <v>319.3</v>
      </c>
      <c r="I25" s="27">
        <f>'produksjonsdata-Sm3'!I25*1000/'produksjonsdata-per dag'!$O25</f>
        <v>345.85880749999995</v>
      </c>
      <c r="J25" s="27">
        <f>'produksjonsdata-Sm3'!J25/O25</f>
        <v>0.65908617416666671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7">
        <f>'produksjonsdata-Sm3'!D26*6.29/'produksjonsdata-per dag'!$O26</f>
        <v>1.826409647419355</v>
      </c>
      <c r="E26" s="27">
        <f>'produksjonsdata-Sm3'!E26*6.29/'produksjonsdata-per dag'!$O26</f>
        <v>2.2946731612903223E-2</v>
      </c>
      <c r="F26" s="27">
        <f>'produksjonsdata-Sm3'!F26*6.29/'produksjonsdata-per dag'!$O26</f>
        <v>0.23374228419354837</v>
      </c>
      <c r="G26" s="27">
        <f>'produksjonsdata-Sm3'!G26*6.29/'produksjonsdata-per dag'!$O26</f>
        <v>2.0830986632258068</v>
      </c>
      <c r="H26" s="27">
        <f>'produksjonsdata-Sm3'!H26*1000/'produksjonsdata-per dag'!$O26</f>
        <v>320.77419354838707</v>
      </c>
      <c r="I26" s="27">
        <f>'produksjonsdata-Sm3'!I26*1000/'produksjonsdata-per dag'!$O26</f>
        <v>360.68195232258063</v>
      </c>
      <c r="J26" s="26">
        <f>'produksjonsdata-Sm3'!J26/O26</f>
        <v>0.69185821038709672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27">
        <f>'produksjonsdata-Sm3'!D27*6.29/'produksjonsdata-per dag'!$O27</f>
        <v>1.7797035567741935</v>
      </c>
      <c r="E27" s="27">
        <f>'produksjonsdata-Sm3'!E27*6.29/'produksjonsdata-per dag'!$O27</f>
        <v>2.3135634516129031E-2</v>
      </c>
      <c r="F27" s="27">
        <f>'produksjonsdata-Sm3'!F27*6.29/'produksjonsdata-per dag'!$O27</f>
        <v>0.19738730161290324</v>
      </c>
      <c r="G27" s="27">
        <f>'produksjonsdata-Sm3'!G27*6.29/'produksjonsdata-per dag'!$O27</f>
        <v>2.0002264929032259</v>
      </c>
      <c r="H27" s="26">
        <f>'produksjonsdata-Sm3'!H27*1000/'produksjonsdata-per dag'!$O27</f>
        <v>314.61290322580646</v>
      </c>
      <c r="I27" s="27">
        <f>'produksjonsdata-Sm3'!I27*1000/'produksjonsdata-per dag'!$O27</f>
        <v>349.04719741935486</v>
      </c>
      <c r="J27" s="27">
        <f>'produksjonsdata-Sm3'!J27/O27</f>
        <v>0.66704822967741939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31">
        <f>'produksjonsdata-Sm3'!D28*6.29/'produksjonsdata-per dag'!$O28</f>
        <v>1.5911603333333335</v>
      </c>
      <c r="E28" s="31">
        <f>'produksjonsdata-Sm3'!E28*6.29/'produksjonsdata-per dag'!$O28</f>
        <v>1.8660333333333334E-2</v>
      </c>
      <c r="F28" s="31">
        <f>'produksjonsdata-Sm3'!F28*6.29/'produksjonsdata-per dag'!$O28</f>
        <v>0.11384900000000002</v>
      </c>
      <c r="G28" s="31">
        <f>'produksjonsdata-Sm3'!G28*6.29/'produksjonsdata-per dag'!$O28</f>
        <v>1.7236696666666667</v>
      </c>
      <c r="H28" s="26">
        <f>'produksjonsdata-Sm3'!H28*1000/'produksjonsdata-per dag'!$O28</f>
        <v>249.26666666666668</v>
      </c>
      <c r="I28" s="31">
        <f>'produksjonsdata-Sm3'!I28*1000/'produksjonsdata-per dag'!$O28</f>
        <v>241.26666666666668</v>
      </c>
      <c r="J28" s="26">
        <f>'produksjonsdata-Sm3'!J28/O28</f>
        <v>0.51529999999999998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27">
        <f>'produksjonsdata-Sm3'!D29*6.29/'produksjonsdata-per dag'!$O29</f>
        <v>0</v>
      </c>
      <c r="E29" s="27">
        <f>'produksjonsdata-Sm3'!E29*6.29/'produksjonsdata-per dag'!$O29</f>
        <v>0</v>
      </c>
      <c r="F29" s="27">
        <f>'produksjonsdata-Sm3'!F29*6.29/'produksjonsdata-per dag'!$O29</f>
        <v>0</v>
      </c>
      <c r="G29" s="27">
        <f>'produksjonsdata-Sm3'!G29*6.29/'produksjonsdata-per dag'!$O29</f>
        <v>0</v>
      </c>
      <c r="H29" s="27">
        <f>'produksjonsdata-Sm3'!H29*1000/'produksjonsdata-per dag'!$O29</f>
        <v>328.03225806451616</v>
      </c>
      <c r="I29" s="27">
        <f>'produksjonsdata-Sm3'!I29*1000/'produksjonsdata-per dag'!$O29</f>
        <v>0</v>
      </c>
      <c r="J29" s="27">
        <f>'produksjonsdata-Sm3'!J29/O29</f>
        <v>0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27">
        <f>'produksjonsdata-Sm3'!D30*6.29/'produksjonsdata-per dag'!$O30</f>
        <v>0</v>
      </c>
      <c r="E30" s="27">
        <f>'produksjonsdata-Sm3'!E30*6.29/'produksjonsdata-per dag'!$O30</f>
        <v>0</v>
      </c>
      <c r="F30" s="27">
        <f>'produksjonsdata-Sm3'!F30*6.29/'produksjonsdata-per dag'!$O30</f>
        <v>0</v>
      </c>
      <c r="G30" s="27">
        <f>'produksjonsdata-Sm3'!G30*6.29/'produksjonsdata-per dag'!$O30</f>
        <v>0</v>
      </c>
      <c r="H30" s="27">
        <f>'produksjonsdata-Sm3'!H30*1000/'produksjonsdata-per dag'!$O30</f>
        <v>349.5</v>
      </c>
      <c r="I30" s="27">
        <f>'produksjonsdata-Sm3'!I30*1000/'produksjonsdata-per dag'!$O30</f>
        <v>0</v>
      </c>
      <c r="J30" s="27">
        <f>'produksjonsdata-Sm3'!J30/O30</f>
        <v>0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27">
        <f>'produksjonsdata-Sm3'!D31*6.29/'produksjonsdata-per dag'!$O31</f>
        <v>0</v>
      </c>
      <c r="E31" s="27">
        <f>'produksjonsdata-Sm3'!E31*6.29/'produksjonsdata-per dag'!$O31</f>
        <v>0</v>
      </c>
      <c r="F31" s="27">
        <f>'produksjonsdata-Sm3'!F31*6.29/'produksjonsdata-per dag'!$O31</f>
        <v>0</v>
      </c>
      <c r="G31" s="27">
        <f>'produksjonsdata-Sm3'!G31*6.29/'produksjonsdata-per dag'!$O31</f>
        <v>0</v>
      </c>
      <c r="H31" s="27">
        <f>'produksjonsdata-Sm3'!H31*1000/'produksjonsdata-per dag'!$O31</f>
        <v>354.41935483870969</v>
      </c>
      <c r="I31" s="27">
        <f>'produksjonsdata-Sm3'!I31*1000/'produksjonsdata-per dag'!$O31</f>
        <v>0</v>
      </c>
      <c r="J31" s="27">
        <f>'produksjonsdata-Sm3'!J31/O31</f>
        <v>0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2024-10-21T06:47:07Z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