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35" windowHeight="10245" activeTab="0"/>
  </bookViews>
  <sheets>
    <sheet name="Innledning" sheetId="1" r:id="rId1"/>
    <sheet name="Oversikt" sheetId="2" r:id="rId2"/>
    <sheet name="RK0-solgt og levert" sheetId="3" r:id="rId3"/>
    <sheet name="Feltoversikt" sheetId="4" r:id="rId4"/>
    <sheet name="RK1,2,3" sheetId="5" r:id="rId5"/>
    <sheet name="RK4-funn" sheetId="6" r:id="rId6"/>
    <sheet name="RK5-funn" sheetId="7" r:id="rId7"/>
    <sheet name="RK7f-funn" sheetId="8" r:id="rId8"/>
    <sheet name="Funn i felt og funn" sheetId="9" r:id="rId9"/>
  </sheets>
  <definedNames>
    <definedName name="_xlnm.Print_Area" localSheetId="0">'Innledning'!$A$1:$J$27</definedName>
  </definedNames>
  <calcPr fullCalcOnLoad="1"/>
</workbook>
</file>

<file path=xl/comments4.xml><?xml version="1.0" encoding="utf-8"?>
<comments xmlns="http://schemas.openxmlformats.org/spreadsheetml/2006/main">
  <authors>
    <author>Magnar Haugvaldstad</author>
  </authors>
  <commentList>
    <comment ref="B6" authorId="0">
      <text>
        <r>
          <rPr>
            <sz val="8"/>
            <rFont val="Tahoma"/>
            <family val="0"/>
          </rPr>
          <t xml:space="preserve">Inklusiv Ringhorne
</t>
        </r>
      </text>
    </comment>
  </commentList>
</comments>
</file>

<file path=xl/sharedStrings.xml><?xml version="1.0" encoding="utf-8"?>
<sst xmlns="http://schemas.openxmlformats.org/spreadsheetml/2006/main" count="763" uniqueCount="436">
  <si>
    <t>Klasse</t>
  </si>
  <si>
    <t>Kategori</t>
  </si>
  <si>
    <t xml:space="preserve">Prosjekt status </t>
  </si>
  <si>
    <t>Olje</t>
  </si>
  <si>
    <t>Gass</t>
  </si>
  <si>
    <t>NGL</t>
  </si>
  <si>
    <t xml:space="preserve">Kondensat </t>
  </si>
  <si>
    <t xml:space="preserve">Kond </t>
  </si>
  <si>
    <t>Total</t>
  </si>
  <si>
    <t>mill tonn</t>
  </si>
  <si>
    <t>mill Sm3</t>
  </si>
  <si>
    <t>mrd Sm3</t>
  </si>
  <si>
    <t>mill Sm3 o.e.</t>
  </si>
  <si>
    <t>Historisk produksjon</t>
  </si>
  <si>
    <t>0</t>
  </si>
  <si>
    <t>Solgt og levert pr. 31.12.02</t>
  </si>
  <si>
    <t xml:space="preserve">Reserver </t>
  </si>
  <si>
    <t>1</t>
  </si>
  <si>
    <t xml:space="preserve">Gjenværende reserver i produksjon  </t>
  </si>
  <si>
    <t>2-3</t>
  </si>
  <si>
    <t>Reserver med godkjent / innsendt PUD</t>
  </si>
  <si>
    <t xml:space="preserve">Sum reserver </t>
  </si>
  <si>
    <t xml:space="preserve">           Betingede
           ressurser</t>
  </si>
  <si>
    <t>4</t>
  </si>
  <si>
    <t>I planleggingsfase</t>
  </si>
  <si>
    <t>5</t>
  </si>
  <si>
    <t>Kan bli utbygd på lang sikt</t>
  </si>
  <si>
    <t>7F</t>
  </si>
  <si>
    <t>Nye funn/ikke komplett evaluert</t>
  </si>
  <si>
    <t>Sum betingede ressurser i felt</t>
  </si>
  <si>
    <t>Sum reserver og ressurser i felt</t>
  </si>
  <si>
    <t>Sum betingede ressurser i funn</t>
  </si>
  <si>
    <t>7A</t>
  </si>
  <si>
    <t>Mulige tiltak for økt utvinning</t>
  </si>
  <si>
    <t>Uopp-
dagede
ressurser</t>
  </si>
  <si>
    <t>8-9</t>
  </si>
  <si>
    <t>Uoppdagede ressurser</t>
  </si>
  <si>
    <t>Totalt</t>
  </si>
  <si>
    <t>Gjenværende ressurser</t>
  </si>
  <si>
    <t>Felt</t>
  </si>
  <si>
    <t>Kondensat</t>
  </si>
  <si>
    <t>ALBUSKJELL</t>
  </si>
  <si>
    <t>COD</t>
  </si>
  <si>
    <t>EDDA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</si>
  <si>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</si>
  <si>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</si>
  <si>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</si>
  <si>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</si>
  <si>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</si>
  <si>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</si>
  <si>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</si>
  <si>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YME</t>
  </si>
  <si>
    <t>ØST FRIGG</t>
  </si>
  <si>
    <t>Sum nedstengte felt</t>
  </si>
  <si>
    <t>BALDER</t>
  </si>
  <si>
    <t>BRAGE</t>
  </si>
  <si>
    <t>DRAUGEN</t>
  </si>
  <si>
    <t>EKOFISK</t>
  </si>
  <si>
    <t>ELDFISK</t>
  </si>
  <si>
    <t>EMBLA</t>
  </si>
  <si>
    <t>FRIGG</t>
  </si>
  <si>
    <t>GLITNE</t>
  </si>
  <si>
    <t>GULLFAKS</t>
  </si>
  <si>
    <t>GULLFAKS SØR</t>
  </si>
  <si>
    <t>GUNGNE</t>
  </si>
  <si>
    <t>GYDA</t>
  </si>
  <si>
    <t>HEIDRUN</t>
  </si>
  <si>
    <t>HEIMDAL</t>
  </si>
  <si>
    <t>HOD</t>
  </si>
  <si>
    <t>HULDRA</t>
  </si>
  <si>
    <t>JOTUN</t>
  </si>
  <si>
    <t>MURCHISON</t>
  </si>
  <si>
    <t>NJORD</t>
  </si>
  <si>
    <t>NORNE</t>
  </si>
  <si>
    <t>OSEBERG</t>
  </si>
  <si>
    <t>OSEBERG SØR</t>
  </si>
  <si>
    <t>OSEBERG VEST</t>
  </si>
  <si>
    <t>OSEBERG ØST</t>
  </si>
  <si>
    <t>SIGYN</t>
  </si>
  <si>
    <t>SLEIPNER VEST</t>
  </si>
  <si>
    <t>SLEIPNER ØST</t>
  </si>
  <si>
    <t>SNORRE</t>
  </si>
  <si>
    <t>STATFJORD</t>
  </si>
  <si>
    <t>STATFJORD NORD</t>
  </si>
  <si>
    <t>STATFJORD ØST</t>
  </si>
  <si>
    <t>SYGNA</t>
  </si>
  <si>
    <t>TAMBAR</t>
  </si>
  <si>
    <t>TOR</t>
  </si>
  <si>
    <t>TORDIS</t>
  </si>
  <si>
    <t>TROLL</t>
  </si>
  <si>
    <t>TUNE</t>
  </si>
  <si>
    <t>ULA</t>
  </si>
  <si>
    <t>VALE</t>
  </si>
  <si>
    <t>VALHALL</t>
  </si>
  <si>
    <t>VARG</t>
  </si>
  <si>
    <t>VESLEFRIKK</t>
  </si>
  <si>
    <t>VIGDIS</t>
  </si>
  <si>
    <t>VISUND</t>
  </si>
  <si>
    <t>ÅSGARD</t>
  </si>
  <si>
    <t>Sum produksjon</t>
  </si>
  <si>
    <t>Sum solgt og levert</t>
  </si>
  <si>
    <t>2) Funnår er funnår for den eldste funnbrønnen som inngår i feltet.</t>
  </si>
  <si>
    <t xml:space="preserve"> </t>
  </si>
  <si>
    <t>Reserver</t>
  </si>
  <si>
    <t>Operatør pr 31.12.2002</t>
  </si>
  <si>
    <t>Utvinningstillatelse/</t>
  </si>
  <si>
    <t>Avtalebasert område</t>
  </si>
  <si>
    <t>Esso Exploration and Production Norway A/S</t>
  </si>
  <si>
    <t>001</t>
  </si>
  <si>
    <t>Norsk Hydro Produksjon AS</t>
  </si>
  <si>
    <t>Brage</t>
  </si>
  <si>
    <t>TotalFinaElf Exploration Norge AS</t>
  </si>
  <si>
    <t>A/S Norske Shell</t>
  </si>
  <si>
    <t>093</t>
  </si>
  <si>
    <t>018</t>
  </si>
  <si>
    <t>090</t>
  </si>
  <si>
    <t>Frigg</t>
  </si>
  <si>
    <t>Statoil ASA</t>
  </si>
  <si>
    <t>048 B</t>
  </si>
  <si>
    <t>Grane</t>
  </si>
  <si>
    <t>050</t>
  </si>
  <si>
    <t>046</t>
  </si>
  <si>
    <t>019 B</t>
  </si>
  <si>
    <t>Heidrun</t>
  </si>
  <si>
    <t>Heimdal</t>
  </si>
  <si>
    <t>033</t>
  </si>
  <si>
    <t>Huldra</t>
  </si>
  <si>
    <t>Jotun</t>
  </si>
  <si>
    <t>Haltenbanken Vest</t>
  </si>
  <si>
    <t>Mikkel</t>
  </si>
  <si>
    <t>Kerr Mc-Gee North Sea (UK) Ltd</t>
  </si>
  <si>
    <t>Murchison</t>
  </si>
  <si>
    <t>Njord</t>
  </si>
  <si>
    <t>Norne</t>
  </si>
  <si>
    <t>Oseberg</t>
  </si>
  <si>
    <t>Oseberg Sør</t>
  </si>
  <si>
    <t>053</t>
  </si>
  <si>
    <t>072</t>
  </si>
  <si>
    <t>Sleipner Vest</t>
  </si>
  <si>
    <t>Sleipner Øst</t>
  </si>
  <si>
    <t>Snorre</t>
  </si>
  <si>
    <t>Snøhvit</t>
  </si>
  <si>
    <t>Statfjord</t>
  </si>
  <si>
    <t>037</t>
  </si>
  <si>
    <t>Statfjord Øst</t>
  </si>
  <si>
    <t>Sygna</t>
  </si>
  <si>
    <t>065</t>
  </si>
  <si>
    <t>Tor</t>
  </si>
  <si>
    <t>089</t>
  </si>
  <si>
    <t>Troll</t>
  </si>
  <si>
    <t>019</t>
  </si>
  <si>
    <t>036</t>
  </si>
  <si>
    <t>Valhall</t>
  </si>
  <si>
    <t>038</t>
  </si>
  <si>
    <t>052</t>
  </si>
  <si>
    <t>Visund</t>
  </si>
  <si>
    <t>Åsgard</t>
  </si>
  <si>
    <t>1) Felt med godkjent utbyggingsplan hvor produksjonen ikke var kommet i gang 31.12.2002</t>
  </si>
  <si>
    <t>2) Ressursene omfatter de totale ressursene på Troll, også den delen som opereres av Den norske stats oljeselskap a.s.</t>
  </si>
  <si>
    <t>3) Ressurene er inkludert i ovenstående rad.</t>
  </si>
  <si>
    <t>4) Funnår er funnår for den eldste funnbrønnen som inngår i feltet</t>
  </si>
  <si>
    <t>5) Statoil ASA overtar som operatør fra 01.01.2003</t>
  </si>
  <si>
    <t>Sum</t>
  </si>
  <si>
    <t>1) Tabellen gir forventningsverdier. Alle estimater er gjenstand for usikkerhet</t>
  </si>
  <si>
    <t>3) Felt med godkjent utbyggingsplan der produksjonen  ikke var startet 31.12.2002</t>
  </si>
  <si>
    <t>4) Negative tall for gjenværende reserver på enkelte felt skyldes at produktet ikke er rapportert</t>
  </si>
  <si>
    <t xml:space="preserve">under opprinnelig salgbart volum. Dette gjelder produsert NGL og kondensat. </t>
  </si>
  <si>
    <t>5) Produksjonen for Sleipner Vest og Øst blir målt samlet. Som et resultat av dette blir også gjenværende reserver vist samlet.</t>
  </si>
  <si>
    <t>a) Balder omfatter Ringhorne</t>
  </si>
  <si>
    <t>b) Gullfaks omfatter Gullfaks Vest</t>
  </si>
  <si>
    <t>c) Gullfaks Sør omfatter Gullveig og Rimfaks</t>
  </si>
  <si>
    <t>d) Gyda omfatter Gyda Sør</t>
  </si>
  <si>
    <t>e) Sleipner Øst omfatter Loke</t>
  </si>
  <si>
    <t>f) Tordis omfatter Tordis Øst og Borg</t>
  </si>
  <si>
    <t>g) Troll omfatter TOGI</t>
  </si>
  <si>
    <t xml:space="preserve"> 15/12-12</t>
  </si>
  <si>
    <t xml:space="preserve"> 15/5-1 DAGNY</t>
  </si>
  <si>
    <t xml:space="preserve"> 15/9-19 S VOLVE</t>
  </si>
  <si>
    <t xml:space="preserve"> 2/12-1 FREJA</t>
  </si>
  <si>
    <t xml:space="preserve"> 24/6-2</t>
  </si>
  <si>
    <t xml:space="preserve"> 25/11-16</t>
  </si>
  <si>
    <t xml:space="preserve"> 25/4-3 GEKKO</t>
  </si>
  <si>
    <t xml:space="preserve"> 25/5-5</t>
  </si>
  <si>
    <t xml:space="preserve"> 3/7-4 TRYM</t>
  </si>
  <si>
    <t xml:space="preserve"> 30/6-17</t>
  </si>
  <si>
    <t xml:space="preserve"> 30/6-18 KAPPA</t>
  </si>
  <si>
    <t xml:space="preserve"> 30/6-26 GAMMA VEST</t>
  </si>
  <si>
    <t xml:space="preserve"> 30/9-19</t>
  </si>
  <si>
    <t xml:space="preserve"> 35/9-1 GJØA</t>
  </si>
  <si>
    <t xml:space="preserve"> 6305/5-1 ORMEN LANGE</t>
  </si>
  <si>
    <t xml:space="preserve"> 6407/1-2 TYRIHANS SØR</t>
  </si>
  <si>
    <t xml:space="preserve"> 6507/3-3 IDUN</t>
  </si>
  <si>
    <t xml:space="preserve"> 6507/5-1 SKARV</t>
  </si>
  <si>
    <t xml:space="preserve"> 6608/10-8 STÆR</t>
  </si>
  <si>
    <t xml:space="preserve"> 7122/7-1 GOLIAT</t>
  </si>
  <si>
    <t>SUM</t>
  </si>
  <si>
    <t>2) Funnår er funnår for den eldste funnbrønnen som inngår i funnet.</t>
  </si>
  <si>
    <t xml:space="preserve">3) 6406/2-1 Lavrans har ressurser i både kategori 4F og 5F.  </t>
  </si>
  <si>
    <t xml:space="preserve"> 1/2-1</t>
  </si>
  <si>
    <t xml:space="preserve"> 1/3-6</t>
  </si>
  <si>
    <t xml:space="preserve"> 1/5-2 FLYNDRE</t>
  </si>
  <si>
    <t xml:space="preserve"> 15/3-1 S GUDRUN</t>
  </si>
  <si>
    <t xml:space="preserve"> 15/3-4</t>
  </si>
  <si>
    <t xml:space="preserve"> 15/5-2</t>
  </si>
  <si>
    <t xml:space="preserve"> 15/8-1 ALPHA</t>
  </si>
  <si>
    <t xml:space="preserve"> 16/7-2</t>
  </si>
  <si>
    <t xml:space="preserve"> 2/4-10</t>
  </si>
  <si>
    <t xml:space="preserve"> 2/4-17 TJALVE</t>
  </si>
  <si>
    <t xml:space="preserve"> 2/5-3 SØRØST TOR</t>
  </si>
  <si>
    <t xml:space="preserve"> 2/7-19</t>
  </si>
  <si>
    <t xml:space="preserve"> 2/7-29</t>
  </si>
  <si>
    <t xml:space="preserve"> 24/6-1 PEIK</t>
  </si>
  <si>
    <t xml:space="preserve"> 24/9-5</t>
  </si>
  <si>
    <t xml:space="preserve"> 25/8-4</t>
  </si>
  <si>
    <t xml:space="preserve"> 30/7-6 HILD</t>
  </si>
  <si>
    <t xml:space="preserve"> 33/12-8 A</t>
  </si>
  <si>
    <t xml:space="preserve"> 33/12-8 S BRENT</t>
  </si>
  <si>
    <t xml:space="preserve"> 33/9-6 DELTA</t>
  </si>
  <si>
    <t xml:space="preserve"> 34/10-23 GAMMA</t>
  </si>
  <si>
    <t xml:space="preserve"> 34/8-12</t>
  </si>
  <si>
    <t xml:space="preserve"> 35/8-1</t>
  </si>
  <si>
    <t xml:space="preserve"> 6406/2-6 RAGNFRID</t>
  </si>
  <si>
    <t xml:space="preserve"> 6406/2-7 ERLEND</t>
  </si>
  <si>
    <t xml:space="preserve"> 6406/3-2 TRESTAKK</t>
  </si>
  <si>
    <t xml:space="preserve"> 6407/9-9</t>
  </si>
  <si>
    <t xml:space="preserve"> 6506/11-2 LANGE</t>
  </si>
  <si>
    <t xml:space="preserve"> 6506/11-7</t>
  </si>
  <si>
    <t xml:space="preserve"> 6506/12-3 LYSING</t>
  </si>
  <si>
    <t xml:space="preserve"> 6506/6-1</t>
  </si>
  <si>
    <t xml:space="preserve"> 6507/2-2</t>
  </si>
  <si>
    <t xml:space="preserve"> 6507/3-1 ALVE</t>
  </si>
  <si>
    <t xml:space="preserve"> 6507/7-13</t>
  </si>
  <si>
    <t xml:space="preserve"> 6608/10-6 SVALE</t>
  </si>
  <si>
    <t xml:space="preserve"> 6608/11-2 FALK</t>
  </si>
  <si>
    <t xml:space="preserve"> 6707/10-1</t>
  </si>
  <si>
    <t xml:space="preserve"> 7/7-2</t>
  </si>
  <si>
    <t xml:space="preserve"> 7121/4-2 SNØHVIT NORD</t>
  </si>
  <si>
    <t xml:space="preserve"> 7121/5-2 BETA</t>
  </si>
  <si>
    <t xml:space="preserve"> 7228/7-1</t>
  </si>
  <si>
    <t>Funn</t>
  </si>
  <si>
    <t>Rapportert inn i felt</t>
  </si>
  <si>
    <t>Funnår</t>
  </si>
  <si>
    <t xml:space="preserve"> 15/12-10 S</t>
  </si>
  <si>
    <t>1996</t>
  </si>
  <si>
    <t xml:space="preserve"> 15/9-17 LOKE</t>
  </si>
  <si>
    <t>1983</t>
  </si>
  <si>
    <t xml:space="preserve"> 15/9-20 S</t>
  </si>
  <si>
    <t>1994</t>
  </si>
  <si>
    <t xml:space="preserve"> 16/7-7 S</t>
  </si>
  <si>
    <t>1997</t>
  </si>
  <si>
    <t xml:space="preserve"> 2/11-10 S</t>
  </si>
  <si>
    <t xml:space="preserve"> 2/1-9 GYDA SØR</t>
  </si>
  <si>
    <t>1991</t>
  </si>
  <si>
    <t xml:space="preserve"> 2/7-8</t>
  </si>
  <si>
    <t>1973</t>
  </si>
  <si>
    <t xml:space="preserve"> 25/7-3 JOTUN</t>
  </si>
  <si>
    <t>1995</t>
  </si>
  <si>
    <t xml:space="preserve"> 25/8-1 RINGHORNE</t>
  </si>
  <si>
    <t>RINGHORNE</t>
  </si>
  <si>
    <t>1970</t>
  </si>
  <si>
    <t xml:space="preserve"> 25/8-10 S RINGHORNE</t>
  </si>
  <si>
    <t xml:space="preserve"> 25/8-11 RINGHORNE</t>
  </si>
  <si>
    <t xml:space="preserve"> 25/8-8 S JOTUN</t>
  </si>
  <si>
    <t xml:space="preserve"> 30/3-6 S</t>
  </si>
  <si>
    <t xml:space="preserve"> 30/3-7 A</t>
  </si>
  <si>
    <t>1998</t>
  </si>
  <si>
    <t xml:space="preserve"> 30/3-7 B</t>
  </si>
  <si>
    <t xml:space="preserve"> 30/3-7 S</t>
  </si>
  <si>
    <t xml:space="preserve"> 30/3-9</t>
  </si>
  <si>
    <t>2000</t>
  </si>
  <si>
    <t xml:space="preserve"> 30/6-19 BETA SADEL</t>
  </si>
  <si>
    <t>1986</t>
  </si>
  <si>
    <t xml:space="preserve"> 30/9-10 OSEBERG SØR</t>
  </si>
  <si>
    <t>1990</t>
  </si>
  <si>
    <t xml:space="preserve"> 30/9-13 S OSEBERG SØR</t>
  </si>
  <si>
    <t xml:space="preserve"> 30/9-15 OSEBERG SØR</t>
  </si>
  <si>
    <t xml:space="preserve"> 30/9-16 K OSEBERG SØR</t>
  </si>
  <si>
    <t xml:space="preserve"> 30/9-20 S</t>
  </si>
  <si>
    <t>2002</t>
  </si>
  <si>
    <t xml:space="preserve"> 30/9-4 S OSEBERG SØR</t>
  </si>
  <si>
    <t>1985</t>
  </si>
  <si>
    <t xml:space="preserve"> 30/9-5 S OSEBERG SØR</t>
  </si>
  <si>
    <t xml:space="preserve"> 30/9-6 OSEBERG SØR</t>
  </si>
  <si>
    <t>1987</t>
  </si>
  <si>
    <t xml:space="preserve"> 30/9-7 OSEBERG SØR</t>
  </si>
  <si>
    <t>1988</t>
  </si>
  <si>
    <t xml:space="preserve"> 30/9-9 OSEBERG SØR</t>
  </si>
  <si>
    <t>1989</t>
  </si>
  <si>
    <t xml:space="preserve"> 31/4-11</t>
  </si>
  <si>
    <t xml:space="preserve"> 33/9-0 MURCHIS NØ HORST</t>
  </si>
  <si>
    <t xml:space="preserve"> 34/10-17 RIMFAKS</t>
  </si>
  <si>
    <t xml:space="preserve"> 34/10-21</t>
  </si>
  <si>
    <t>1984</t>
  </si>
  <si>
    <t xml:space="preserve"> 34/10-34 GULLFAKS VEST</t>
  </si>
  <si>
    <t xml:space="preserve"> 34/10-37 GULLVEIG</t>
  </si>
  <si>
    <t xml:space="preserve"> 34/10-43 S</t>
  </si>
  <si>
    <t>2001</t>
  </si>
  <si>
    <t xml:space="preserve"> 34/10-44 S LUNDE</t>
  </si>
  <si>
    <t xml:space="preserve"> 34/10-45 S</t>
  </si>
  <si>
    <t xml:space="preserve"> 34/10-46 A</t>
  </si>
  <si>
    <t xml:space="preserve"> 34/7-16</t>
  </si>
  <si>
    <t xml:space="preserve"> 34/7-18</t>
  </si>
  <si>
    <t xml:space="preserve"> 34/7-22 TORDIS ØST</t>
  </si>
  <si>
    <t>1993</t>
  </si>
  <si>
    <t xml:space="preserve"> 34/7-23 S</t>
  </si>
  <si>
    <t xml:space="preserve"> 34/7-25 S</t>
  </si>
  <si>
    <t xml:space="preserve"> 34/7-29 S</t>
  </si>
  <si>
    <t xml:space="preserve"> 34/7-31</t>
  </si>
  <si>
    <t xml:space="preserve"> 34/8-4 S</t>
  </si>
  <si>
    <t xml:space="preserve"> 35/11-2</t>
  </si>
  <si>
    <t>FRAM</t>
  </si>
  <si>
    <t xml:space="preserve"> 35/11-7</t>
  </si>
  <si>
    <t>1992</t>
  </si>
  <si>
    <t xml:space="preserve"> 35/11-8 S</t>
  </si>
  <si>
    <t xml:space="preserve"> 6506/12-1 SMØRBUKK</t>
  </si>
  <si>
    <t xml:space="preserve"> 6506/12-3 SMØRBUKK SØR</t>
  </si>
  <si>
    <t xml:space="preserve"> 6507/8-4 HEIDRUN NORD</t>
  </si>
  <si>
    <t xml:space="preserve"> 6608/10-4</t>
  </si>
  <si>
    <t xml:space="preserve"> 7120/7-1 ASKELADD VEST</t>
  </si>
  <si>
    <t>SNØHVIT</t>
  </si>
  <si>
    <t>1982</t>
  </si>
  <si>
    <t xml:space="preserve"> 7120/7-2 ASKELADD SENTRAL</t>
  </si>
  <si>
    <t xml:space="preserve"> 7120/8-1 ASKELADD</t>
  </si>
  <si>
    <t>1981</t>
  </si>
  <si>
    <t xml:space="preserve"> 7120/9-1 ALBATROSS</t>
  </si>
  <si>
    <t xml:space="preserve"> 7121/7-1</t>
  </si>
  <si>
    <t xml:space="preserve"> 7121/7-2 ALBATROSS SØR</t>
  </si>
  <si>
    <t xml:space="preserve"> 9/2-3</t>
  </si>
  <si>
    <t xml:space="preserve"> 9/2-6 S</t>
  </si>
  <si>
    <t xml:space="preserve"> 9/2-7 S</t>
  </si>
  <si>
    <t xml:space="preserve"> 9/2-9 S</t>
  </si>
  <si>
    <t>1999</t>
  </si>
  <si>
    <t>Rapportert inn i funn</t>
  </si>
  <si>
    <t xml:space="preserve"> 2/7-31</t>
  </si>
  <si>
    <t>2/7-19</t>
  </si>
  <si>
    <t xml:space="preserve"> 24/9-6</t>
  </si>
  <si>
    <t>24/9-5</t>
  </si>
  <si>
    <t xml:space="preserve"> 30/7-2</t>
  </si>
  <si>
    <t>30/7-6 Hild</t>
  </si>
  <si>
    <t>1975</t>
  </si>
  <si>
    <t xml:space="preserve"> 33/12-8 S STATFJORD</t>
  </si>
  <si>
    <t>33/12-8 S Brent</t>
  </si>
  <si>
    <t xml:space="preserve"> 35/8-2</t>
  </si>
  <si>
    <t>35/8-1</t>
  </si>
  <si>
    <t xml:space="preserve"> 36/7-1</t>
  </si>
  <si>
    <t>35/9-1 Gjøa</t>
  </si>
  <si>
    <t xml:space="preserve"> 6406/1-1</t>
  </si>
  <si>
    <t>6406/2-7 ERLEND</t>
  </si>
  <si>
    <t xml:space="preserve"> 6407/1-3 TYRIHANS NORD</t>
  </si>
  <si>
    <t>6407/1-2 Tyrihans</t>
  </si>
  <si>
    <t xml:space="preserve"> 6507/5-3 SNADD</t>
  </si>
  <si>
    <t>6507/5-1 SKARV</t>
  </si>
  <si>
    <r>
      <t>Oljeekv</t>
    </r>
    <r>
      <rPr>
        <b/>
        <vertAlign val="superscript"/>
        <sz val="10"/>
        <rFont val="Arial"/>
        <family val="2"/>
      </rPr>
      <t>1</t>
    </r>
  </si>
  <si>
    <r>
      <t>mill Sm</t>
    </r>
    <r>
      <rPr>
        <vertAlign val="superscript"/>
        <sz val="10"/>
        <rFont val="Arial"/>
        <family val="2"/>
      </rPr>
      <t>3</t>
    </r>
  </si>
  <si>
    <r>
      <t>mrd Sm</t>
    </r>
    <r>
      <rPr>
        <vertAlign val="superscript"/>
        <sz val="10"/>
        <rFont val="Arial"/>
        <family val="2"/>
      </rPr>
      <t>3</t>
    </r>
  </si>
  <si>
    <r>
      <t>mill 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</si>
  <si>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r>
      <t>mill 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</si>
  <si>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Oljeekv.</t>
    </r>
    <r>
      <rPr>
        <b/>
        <vertAlign val="superscript"/>
        <sz val="8"/>
        <rFont val="Arial"/>
        <family val="2"/>
      </rPr>
      <t>1</t>
    </r>
  </si>
  <si>
    <r>
      <t>Funnår</t>
    </r>
    <r>
      <rPr>
        <b/>
        <vertAlign val="superscript"/>
        <sz val="8"/>
        <rFont val="Arial"/>
        <family val="2"/>
      </rPr>
      <t>2</t>
    </r>
  </si>
  <si>
    <r>
      <t>1) 1,9 er omregningsfaktoren for NGL i tonn til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</si>
  <si>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r>
      <t>Funnår</t>
    </r>
    <r>
      <rPr>
        <b/>
        <vertAlign val="superscript"/>
        <sz val="10"/>
        <rFont val="Arial"/>
        <family val="2"/>
      </rPr>
      <t>4)</t>
    </r>
  </si>
  <si>
    <r>
      <t>mill Sm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o.e</t>
    </r>
  </si>
  <si>
    <r>
      <t>Opprinnelig salgbar</t>
    </r>
    <r>
      <rPr>
        <b/>
        <vertAlign val="superscript"/>
        <sz val="10"/>
        <rFont val="Arial"/>
        <family val="2"/>
      </rPr>
      <t>1</t>
    </r>
  </si>
  <si>
    <r>
      <t>Gjenværende reserver</t>
    </r>
    <r>
      <rPr>
        <b/>
        <vertAlign val="superscript"/>
        <sz val="10"/>
        <rFont val="Arial"/>
        <family val="2"/>
      </rPr>
      <t>4</t>
    </r>
  </si>
  <si>
    <r>
      <t>Oljeekv.</t>
    </r>
    <r>
      <rPr>
        <b/>
        <vertAlign val="superscript"/>
        <sz val="10"/>
        <rFont val="Arial"/>
        <family val="2"/>
      </rPr>
      <t>2</t>
    </r>
  </si>
  <si>
    <r>
      <t>BALDER</t>
    </r>
    <r>
      <rPr>
        <vertAlign val="superscript"/>
        <sz val="10"/>
        <rFont val="Arial"/>
        <family val="2"/>
      </rPr>
      <t>a</t>
    </r>
  </si>
  <si>
    <r>
      <t>BYGGVE</t>
    </r>
    <r>
      <rPr>
        <vertAlign val="superscript"/>
        <sz val="10"/>
        <rFont val="Arial"/>
        <family val="2"/>
      </rPr>
      <t>3</t>
    </r>
  </si>
  <si>
    <r>
      <t>FRAM</t>
    </r>
    <r>
      <rPr>
        <vertAlign val="superscript"/>
        <sz val="10"/>
        <rFont val="Arial"/>
        <family val="2"/>
      </rPr>
      <t>3</t>
    </r>
  </si>
  <si>
    <r>
      <t>GRANE</t>
    </r>
    <r>
      <rPr>
        <vertAlign val="superscript"/>
        <sz val="10"/>
        <rFont val="Arial"/>
        <family val="2"/>
      </rPr>
      <t>3</t>
    </r>
  </si>
  <si>
    <r>
      <t>GULLFAKS</t>
    </r>
    <r>
      <rPr>
        <vertAlign val="superscript"/>
        <sz val="10"/>
        <rFont val="Arial"/>
        <family val="2"/>
      </rPr>
      <t>b</t>
    </r>
  </si>
  <si>
    <r>
      <t>GULLFAKS SØR</t>
    </r>
    <r>
      <rPr>
        <vertAlign val="superscript"/>
        <sz val="10"/>
        <rFont val="Arial"/>
        <family val="2"/>
      </rPr>
      <t>c</t>
    </r>
  </si>
  <si>
    <r>
      <t>GYDA</t>
    </r>
    <r>
      <rPr>
        <vertAlign val="superscript"/>
        <sz val="10"/>
        <rFont val="Arial"/>
        <family val="2"/>
      </rPr>
      <t>d</t>
    </r>
  </si>
  <si>
    <r>
      <t>KRISTIN</t>
    </r>
    <r>
      <rPr>
        <vertAlign val="superscript"/>
        <sz val="10"/>
        <rFont val="Arial"/>
        <family val="2"/>
      </rPr>
      <t>3</t>
    </r>
  </si>
  <si>
    <r>
      <t>KVITEBJØRN</t>
    </r>
    <r>
      <rPr>
        <vertAlign val="superscript"/>
        <sz val="10"/>
        <rFont val="Arial"/>
        <family val="2"/>
      </rPr>
      <t>3</t>
    </r>
  </si>
  <si>
    <r>
      <t>MIKKEL</t>
    </r>
    <r>
      <rPr>
        <vertAlign val="superscript"/>
        <sz val="10"/>
        <rFont val="Arial"/>
        <family val="2"/>
      </rPr>
      <t>3</t>
    </r>
  </si>
  <si>
    <r>
      <t>SLEIPNER ØST</t>
    </r>
    <r>
      <rPr>
        <vertAlign val="superscript"/>
        <sz val="10"/>
        <rFont val="Arial"/>
        <family val="2"/>
      </rPr>
      <t>e</t>
    </r>
  </si>
  <si>
    <r>
      <t>SLEIPNER VEST OG ØST</t>
    </r>
    <r>
      <rPr>
        <vertAlign val="superscript"/>
        <sz val="10"/>
        <rFont val="Arial"/>
        <family val="2"/>
      </rPr>
      <t>5</t>
    </r>
  </si>
  <si>
    <r>
      <t>SKIRNE</t>
    </r>
    <r>
      <rPr>
        <vertAlign val="superscript"/>
        <sz val="10"/>
        <rFont val="Arial"/>
        <family val="2"/>
      </rPr>
      <t>3</t>
    </r>
  </si>
  <si>
    <r>
      <t>SNØHVIT</t>
    </r>
    <r>
      <rPr>
        <vertAlign val="superscript"/>
        <sz val="10"/>
        <rFont val="Arial"/>
        <family val="2"/>
      </rPr>
      <t>3</t>
    </r>
  </si>
  <si>
    <r>
      <t>TORDIS</t>
    </r>
    <r>
      <rPr>
        <vertAlign val="superscript"/>
        <sz val="10"/>
        <rFont val="Arial"/>
        <family val="2"/>
      </rPr>
      <t>f</t>
    </r>
  </si>
  <si>
    <r>
      <t>TROLL</t>
    </r>
    <r>
      <rPr>
        <vertAlign val="superscript"/>
        <sz val="10"/>
        <rFont val="Arial"/>
        <family val="2"/>
      </rPr>
      <t>g</t>
    </r>
  </si>
  <si>
    <r>
      <t>mill Sm</t>
    </r>
    <r>
      <rPr>
        <b/>
        <vertAlign val="superscript"/>
        <sz val="8"/>
        <rFont val="Arial"/>
        <family val="2"/>
      </rPr>
      <t>3</t>
    </r>
  </si>
  <si>
    <r>
      <t>mrd Sm</t>
    </r>
    <r>
      <rPr>
        <b/>
        <vertAlign val="superscript"/>
        <sz val="8"/>
        <rFont val="Arial"/>
        <family val="2"/>
      </rPr>
      <t>3</t>
    </r>
  </si>
  <si>
    <r>
      <t xml:space="preserve"> 6406/2-1 LAVRANS</t>
    </r>
    <r>
      <rPr>
        <vertAlign val="superscript"/>
        <sz val="9"/>
        <rFont val="Arial"/>
        <family val="2"/>
      </rPr>
      <t>3</t>
    </r>
  </si>
  <si>
    <t>Nye funn - ikke ferdig evaluert</t>
  </si>
  <si>
    <t>Oversikt</t>
  </si>
  <si>
    <t>Ressurskategori 0: Solgt og levert</t>
  </si>
  <si>
    <t>Feltoversikt</t>
  </si>
  <si>
    <t>Ressurskategori 1,2,3: Opprinnelig salgbart volum og gjenværende reserver i felt i produksjon..med mer</t>
  </si>
  <si>
    <t xml:space="preserve">Ressurskategori 4F: Ressurser i funn i planleggingsfase </t>
  </si>
  <si>
    <t>Ressurskategori 5F: Ressurser i funn der utvinning er sannsynlig, men uavklart</t>
  </si>
  <si>
    <t>Ressurskategori 7F: Ressurser i nye funn  som ikke er evaluert</t>
  </si>
  <si>
    <t>Funn som i 2001 rapporteres som deler av andre felt og funn</t>
  </si>
  <si>
    <t>Oljedirektoratet</t>
  </si>
  <si>
    <t>Endring</t>
  </si>
  <si>
    <r>
      <t>Endring</t>
    </r>
    <r>
      <rPr>
        <sz val="10"/>
        <rFont val="Arial"/>
        <family val="0"/>
      </rPr>
      <t xml:space="preserve">
2002-2001</t>
    </r>
  </si>
  <si>
    <t>FELT</t>
  </si>
  <si>
    <t>FUNN</t>
  </si>
  <si>
    <r>
      <t>1) Omregningsfaktor for NGL fra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: 1,9</t>
    </r>
  </si>
  <si>
    <t>Ressurser i nye funn  som ikke er evaluert (ressurskategori 7F)</t>
  </si>
  <si>
    <t xml:space="preserve">Funn </t>
  </si>
  <si>
    <t>Ressurskategori 7F</t>
  </si>
  <si>
    <t>6406/5-1</t>
  </si>
  <si>
    <t>34/10-47</t>
  </si>
  <si>
    <r>
      <t>1) Omregningsfaktor for NGL fra tonn til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: 1,9</t>
    </r>
  </si>
  <si>
    <t>Funn som i 2002 rapporteres som deler av 
andre felt eller funn.</t>
  </si>
  <si>
    <t>Ressurser i funn der utvinning er sannsynlig,
men uavklart (ressurskategori 5F)</t>
  </si>
  <si>
    <t>Ressurskategori 5F</t>
  </si>
  <si>
    <t>1) Omregningsfaktor for NGL fra tonn til Sm3: 1,9</t>
  </si>
  <si>
    <t>Ressurser i funn i planleggingsfase (ressurskategori 4F)</t>
  </si>
  <si>
    <t>Ressurskategori 4F</t>
  </si>
  <si>
    <t>Opprinnelig salgbart volum og gjenværende reserver i felt i produksjon,
i felt med godkjent plan for utbygging og drift og for funn som 
lisenshaverne har besluttet å utvinne.</t>
  </si>
  <si>
    <t>Felt i produksjon og
felt med godkjent plan 
for utbygging og drift</t>
  </si>
  <si>
    <t>Historisk produksjon i fra felt der produksjonen er avsluttet 
og fra felt som er i produksjon.(ressurskategori 0)</t>
  </si>
  <si>
    <t>Samlede petroleumsressurser
på norsk kontinentalsokkel
pr. 31.12.2002</t>
  </si>
  <si>
    <t>2) Omregningsfaktor for NGL fra tonn til Sm3: 1,9</t>
  </si>
  <si>
    <t>Pertra AS</t>
  </si>
  <si>
    <t>BYGGVE1</t>
  </si>
  <si>
    <t>ConocoPhillips Norge</t>
  </si>
  <si>
    <t>FRAM1</t>
  </si>
  <si>
    <t>GRANE1</t>
  </si>
  <si>
    <t>BP Norge AS</t>
  </si>
  <si>
    <t>KRISTIN1</t>
  </si>
  <si>
    <t>KVITEBJØRN1</t>
  </si>
  <si>
    <t>MIKKEL1</t>
  </si>
  <si>
    <t xml:space="preserve">SIGYN </t>
  </si>
  <si>
    <t>SKIRNE1</t>
  </si>
  <si>
    <t>SNORRE5</t>
  </si>
  <si>
    <t>SNØHVIT1</t>
  </si>
  <si>
    <t>TORDIS5</t>
  </si>
  <si>
    <t>TROLL2)</t>
  </si>
  <si>
    <t>TROLL3)</t>
  </si>
  <si>
    <t xml:space="preserve">TUNE </t>
  </si>
  <si>
    <t xml:space="preserve">VALE </t>
  </si>
  <si>
    <t>VIGDIS5</t>
  </si>
  <si>
    <t>VISUND5</t>
  </si>
</sst>
</file>

<file path=xl/styles.xml><?xml version="1.0" encoding="utf-8"?>
<styleSheet xmlns="http://schemas.openxmlformats.org/spreadsheetml/2006/main">
  <numFmts count="3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"/>
    <numFmt numFmtId="171" formatCode="0.0000"/>
    <numFmt numFmtId="172" formatCode="0.000"/>
    <numFmt numFmtId="173" formatCode="0.0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* #,##0_ ;_ * \-#,##0_ ;_ * &quot;-&quot;_ ;_ @_ "/>
    <numFmt numFmtId="180" formatCode="_ &quot;kr&quot;\ * #,##0.00_ ;_ &quot;kr&quot;\ * \-#,##0.00_ ;_ &quot;kr&quot;\ * &quot;-&quot;??_ ;_ @_ "/>
    <numFmt numFmtId="181" formatCode="_ * #,##0.00_ ;_ * \-#,##0.00_ ;_ * &quot;-&quot;??_ ;_ @_ 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0;[Red]0.00"/>
    <numFmt numFmtId="191" formatCode="0.00_ ;[Red]\-0.00\ "/>
    <numFmt numFmtId="192" formatCode="0.0;[Red]0.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1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0"/>
    </font>
    <font>
      <b/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>
      <alignment/>
    </xf>
    <xf numFmtId="0" fontId="2" fillId="2" borderId="0" xfId="20" applyFill="1" applyAlignment="1" applyProtection="1">
      <alignment/>
      <protection hidden="1"/>
    </xf>
    <xf numFmtId="0" fontId="2" fillId="2" borderId="0" xfId="20" applyFont="1" applyFill="1" applyAlignment="1" applyProtection="1">
      <alignment vertical="top" wrapText="1"/>
      <protection hidden="1"/>
    </xf>
    <xf numFmtId="0" fontId="2" fillId="2" borderId="0" xfId="20" applyFill="1" applyAlignment="1" applyProtection="1">
      <alignment wrapText="1"/>
      <protection hidden="1"/>
    </xf>
    <xf numFmtId="17" fontId="18" fillId="2" borderId="0" xfId="0" applyNumberFormat="1" applyFont="1" applyFill="1" applyAlignment="1" applyProtection="1">
      <alignment horizontal="center"/>
      <protection hidden="1"/>
    </xf>
    <xf numFmtId="0" fontId="20" fillId="2" borderId="0" xfId="0" applyFont="1" applyFill="1" applyAlignment="1">
      <alignment/>
    </xf>
    <xf numFmtId="2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0" fillId="2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/>
    </xf>
    <xf numFmtId="1" fontId="0" fillId="2" borderId="5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49" fontId="3" fillId="2" borderId="5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 wrapText="1"/>
    </xf>
    <xf numFmtId="49" fontId="0" fillId="2" borderId="10" xfId="0" applyNumberFormat="1" applyFill="1" applyBorder="1" applyAlignment="1">
      <alignment horizontal="left" vertical="center"/>
    </xf>
    <xf numFmtId="1" fontId="0" fillId="2" borderId="11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textRotation="90" wrapText="1"/>
    </xf>
    <xf numFmtId="49" fontId="3" fillId="2" borderId="14" xfId="0" applyNumberFormat="1" applyFont="1" applyFill="1" applyBorder="1" applyAlignment="1">
      <alignment horizontal="center" wrapText="1"/>
    </xf>
    <xf numFmtId="49" fontId="3" fillId="2" borderId="15" xfId="0" applyNumberFormat="1" applyFont="1" applyFill="1" applyBorder="1" applyAlignment="1">
      <alignment horizontal="center" textRotation="90" wrapText="1"/>
    </xf>
    <xf numFmtId="49" fontId="3" fillId="2" borderId="16" xfId="0" applyNumberFormat="1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/>
    </xf>
    <xf numFmtId="1" fontId="3" fillId="2" borderId="18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 horizontal="center" wrapText="1"/>
    </xf>
    <xf numFmtId="0" fontId="3" fillId="2" borderId="0" xfId="0" applyFont="1" applyFill="1" applyBorder="1" applyAlignment="1">
      <alignment/>
    </xf>
    <xf numFmtId="1" fontId="8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3" fillId="2" borderId="1" xfId="0" applyNumberFormat="1" applyFont="1" applyFill="1" applyBorder="1" applyAlignment="1">
      <alignment/>
    </xf>
    <xf numFmtId="49" fontId="3" fillId="2" borderId="23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 wrapText="1"/>
    </xf>
    <xf numFmtId="49" fontId="0" fillId="2" borderId="16" xfId="0" applyNumberFormat="1" applyFont="1" applyFill="1" applyBorder="1" applyAlignment="1">
      <alignment horizontal="center" wrapText="1"/>
    </xf>
    <xf numFmtId="49" fontId="3" fillId="2" borderId="18" xfId="0" applyNumberFormat="1" applyFont="1" applyFill="1" applyBorder="1" applyAlignment="1">
      <alignment vertical="center"/>
    </xf>
    <xf numFmtId="1" fontId="3" fillId="2" borderId="26" xfId="0" applyNumberFormat="1" applyFont="1" applyFill="1" applyBorder="1" applyAlignment="1">
      <alignment horizontal="center"/>
    </xf>
    <xf numFmtId="1" fontId="3" fillId="2" borderId="27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1" fontId="0" fillId="2" borderId="23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/>
    </xf>
    <xf numFmtId="1" fontId="3" fillId="2" borderId="18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49" fontId="0" fillId="2" borderId="22" xfId="0" applyNumberFormat="1" applyFont="1" applyFill="1" applyBorder="1" applyAlignment="1">
      <alignment horizontal="center" wrapText="1"/>
    </xf>
    <xf numFmtId="1" fontId="0" fillId="2" borderId="3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/>
    </xf>
    <xf numFmtId="1" fontId="0" fillId="2" borderId="26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49" fontId="3" fillId="2" borderId="30" xfId="0" applyNumberFormat="1" applyFont="1" applyFill="1" applyBorder="1" applyAlignment="1">
      <alignment/>
    </xf>
    <xf numFmtId="1" fontId="3" fillId="2" borderId="30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1" fontId="3" fillId="2" borderId="32" xfId="0" applyNumberFormat="1" applyFont="1" applyFill="1" applyBorder="1" applyAlignment="1">
      <alignment horizontal="center"/>
    </xf>
    <xf numFmtId="1" fontId="3" fillId="2" borderId="33" xfId="0" applyNumberFormat="1" applyFont="1" applyFill="1" applyBorder="1" applyAlignment="1">
      <alignment horizontal="center"/>
    </xf>
    <xf numFmtId="1" fontId="3" fillId="2" borderId="34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/>
    </xf>
    <xf numFmtId="49" fontId="0" fillId="2" borderId="10" xfId="0" applyNumberForma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/>
    </xf>
    <xf numFmtId="1" fontId="3" fillId="2" borderId="37" xfId="0" applyNumberFormat="1" applyFont="1" applyFill="1" applyBorder="1" applyAlignment="1">
      <alignment horizontal="center"/>
    </xf>
    <xf numFmtId="1" fontId="3" fillId="2" borderId="38" xfId="0" applyNumberFormat="1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center"/>
    </xf>
    <xf numFmtId="1" fontId="3" fillId="2" borderId="40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right"/>
    </xf>
    <xf numFmtId="0" fontId="15" fillId="2" borderId="4" xfId="0" applyNumberFormat="1" applyFont="1" applyFill="1" applyBorder="1" applyAlignment="1">
      <alignment horizontal="right"/>
    </xf>
    <xf numFmtId="0" fontId="0" fillId="2" borderId="4" xfId="0" applyFill="1" applyBorder="1" applyAlignment="1">
      <alignment/>
    </xf>
    <xf numFmtId="173" fontId="21" fillId="2" borderId="0" xfId="0" applyNumberFormat="1" applyFont="1" applyFill="1" applyBorder="1" applyAlignment="1">
      <alignment horizontal="right"/>
    </xf>
    <xf numFmtId="173" fontId="0" fillId="2" borderId="0" xfId="0" applyNumberFormat="1" applyFill="1" applyAlignment="1">
      <alignment/>
    </xf>
    <xf numFmtId="0" fontId="21" fillId="2" borderId="0" xfId="0" applyNumberFormat="1" applyFont="1" applyFill="1" applyBorder="1" applyAlignment="1">
      <alignment horizontal="right"/>
    </xf>
    <xf numFmtId="0" fontId="15" fillId="2" borderId="4" xfId="0" applyFont="1" applyFill="1" applyBorder="1" applyAlignment="1" quotePrefix="1">
      <alignment horizontal="left"/>
    </xf>
    <xf numFmtId="0" fontId="14" fillId="2" borderId="0" xfId="0" applyFont="1" applyFill="1" applyAlignment="1">
      <alignment/>
    </xf>
    <xf numFmtId="0" fontId="22" fillId="2" borderId="42" xfId="0" applyFont="1" applyFill="1" applyBorder="1" applyAlignment="1">
      <alignment horizontal="left"/>
    </xf>
    <xf numFmtId="0" fontId="22" fillId="2" borderId="31" xfId="0" applyNumberFormat="1" applyFont="1" applyFill="1" applyBorder="1" applyAlignment="1">
      <alignment horizontal="center"/>
    </xf>
    <xf numFmtId="0" fontId="22" fillId="2" borderId="31" xfId="0" applyNumberFormat="1" applyFont="1" applyFill="1" applyBorder="1" applyAlignment="1">
      <alignment horizontal="right"/>
    </xf>
    <xf numFmtId="0" fontId="22" fillId="2" borderId="4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2" borderId="43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49" fontId="0" fillId="2" borderId="13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8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15" xfId="0" applyNumberFormat="1" applyFont="1" applyFill="1" applyBorder="1" applyAlignment="1">
      <alignment/>
    </xf>
    <xf numFmtId="49" fontId="0" fillId="2" borderId="18" xfId="0" applyNumberFormat="1" applyFont="1" applyFill="1" applyBorder="1" applyAlignment="1">
      <alignment/>
    </xf>
    <xf numFmtId="49" fontId="0" fillId="2" borderId="27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/>
    </xf>
    <xf numFmtId="49" fontId="0" fillId="2" borderId="43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13" xfId="0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49" fontId="0" fillId="2" borderId="15" xfId="0" applyNumberFormat="1" applyFill="1" applyBorder="1" applyAlignment="1">
      <alignment/>
    </xf>
    <xf numFmtId="0" fontId="0" fillId="2" borderId="18" xfId="0" applyFill="1" applyBorder="1" applyAlignment="1">
      <alignment/>
    </xf>
    <xf numFmtId="49" fontId="0" fillId="2" borderId="27" xfId="0" applyNumberFormat="1" applyFill="1" applyBorder="1" applyAlignment="1">
      <alignment/>
    </xf>
    <xf numFmtId="49" fontId="3" fillId="2" borderId="44" xfId="0" applyNumberFormat="1" applyFont="1" applyFill="1" applyBorder="1" applyAlignment="1">
      <alignment/>
    </xf>
    <xf numFmtId="49" fontId="3" fillId="2" borderId="45" xfId="0" applyNumberFormat="1" applyFont="1" applyFill="1" applyBorder="1" applyAlignment="1">
      <alignment/>
    </xf>
    <xf numFmtId="49" fontId="3" fillId="2" borderId="46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7" fillId="2" borderId="13" xfId="0" applyFont="1" applyFill="1" applyBorder="1" applyAlignment="1">
      <alignment/>
    </xf>
    <xf numFmtId="173" fontId="0" fillId="2" borderId="47" xfId="0" applyNumberFormat="1" applyFill="1" applyBorder="1" applyAlignment="1">
      <alignment horizontal="right"/>
    </xf>
    <xf numFmtId="173" fontId="0" fillId="2" borderId="0" xfId="0" applyNumberFormat="1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173" fontId="0" fillId="2" borderId="47" xfId="0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 horizontal="right"/>
    </xf>
    <xf numFmtId="0" fontId="12" fillId="2" borderId="48" xfId="0" applyFont="1" applyFill="1" applyBorder="1" applyAlignment="1">
      <alignment/>
    </xf>
    <xf numFmtId="173" fontId="3" fillId="2" borderId="49" xfId="0" applyNumberFormat="1" applyFont="1" applyFill="1" applyBorder="1" applyAlignment="1">
      <alignment horizontal="right"/>
    </xf>
    <xf numFmtId="173" fontId="3" fillId="2" borderId="50" xfId="0" applyNumberFormat="1" applyFont="1" applyFill="1" applyBorder="1" applyAlignment="1">
      <alignment horizontal="right"/>
    </xf>
    <xf numFmtId="0" fontId="0" fillId="2" borderId="27" xfId="0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7" fillId="2" borderId="51" xfId="0" applyFont="1" applyFill="1" applyBorder="1" applyAlignment="1">
      <alignment/>
    </xf>
    <xf numFmtId="1" fontId="0" fillId="2" borderId="8" xfId="0" applyNumberFormat="1" applyFont="1" applyFill="1" applyBorder="1" applyAlignment="1">
      <alignment horizontal="center"/>
    </xf>
    <xf numFmtId="0" fontId="3" fillId="2" borderId="52" xfId="0" applyFont="1" applyFill="1" applyBorder="1" applyAlignment="1">
      <alignment/>
    </xf>
    <xf numFmtId="173" fontId="3" fillId="2" borderId="53" xfId="0" applyNumberFormat="1" applyFont="1" applyFill="1" applyBorder="1" applyAlignment="1">
      <alignment horizontal="right"/>
    </xf>
    <xf numFmtId="173" fontId="3" fillId="2" borderId="37" xfId="0" applyNumberFormat="1" applyFont="1" applyFill="1" applyBorder="1" applyAlignment="1">
      <alignment horizontal="right"/>
    </xf>
    <xf numFmtId="1" fontId="0" fillId="2" borderId="39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0" fontId="3" fillId="2" borderId="55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" fillId="2" borderId="56" xfId="0" applyFont="1" applyFill="1" applyBorder="1" applyAlignment="1">
      <alignment/>
    </xf>
    <xf numFmtId="0" fontId="3" fillId="2" borderId="57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58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0" fillId="2" borderId="54" xfId="0" applyFont="1" applyFill="1" applyBorder="1" applyAlignment="1">
      <alignment/>
    </xf>
    <xf numFmtId="173" fontId="0" fillId="2" borderId="55" xfId="0" applyNumberFormat="1" applyFont="1" applyFill="1" applyBorder="1" applyAlignment="1">
      <alignment/>
    </xf>
    <xf numFmtId="173" fontId="0" fillId="2" borderId="41" xfId="0" applyNumberFormat="1" applyFont="1" applyFill="1" applyBorder="1" applyAlignment="1">
      <alignment/>
    </xf>
    <xf numFmtId="173" fontId="0" fillId="2" borderId="56" xfId="0" applyNumberFormat="1" applyFont="1" applyFill="1" applyBorder="1" applyAlignment="1">
      <alignment/>
    </xf>
    <xf numFmtId="173" fontId="0" fillId="2" borderId="57" xfId="0" applyNumberFormat="1" applyFont="1" applyFill="1" applyBorder="1" applyAlignment="1">
      <alignment/>
    </xf>
    <xf numFmtId="0" fontId="0" fillId="2" borderId="51" xfId="0" applyFont="1" applyFill="1" applyBorder="1" applyAlignment="1">
      <alignment/>
    </xf>
    <xf numFmtId="173" fontId="0" fillId="2" borderId="5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173" fontId="0" fillId="2" borderId="59" xfId="0" applyNumberFormat="1" applyFont="1" applyFill="1" applyBorder="1" applyAlignment="1">
      <alignment/>
    </xf>
    <xf numFmtId="173" fontId="0" fillId="2" borderId="8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173" fontId="0" fillId="2" borderId="11" xfId="0" applyNumberFormat="1" applyFont="1" applyFill="1" applyBorder="1" applyAlignment="1">
      <alignment/>
    </xf>
    <xf numFmtId="173" fontId="0" fillId="2" borderId="10" xfId="0" applyNumberFormat="1" applyFont="1" applyFill="1" applyBorder="1" applyAlignment="1">
      <alignment/>
    </xf>
    <xf numFmtId="173" fontId="0" fillId="2" borderId="58" xfId="0" applyNumberFormat="1" applyFont="1" applyFill="1" applyBorder="1" applyAlignment="1">
      <alignment/>
    </xf>
    <xf numFmtId="173" fontId="0" fillId="2" borderId="28" xfId="0" applyNumberFormat="1" applyFont="1" applyFill="1" applyBorder="1" applyAlignment="1">
      <alignment/>
    </xf>
    <xf numFmtId="0" fontId="0" fillId="2" borderId="42" xfId="0" applyFont="1" applyFill="1" applyBorder="1" applyAlignment="1">
      <alignment/>
    </xf>
    <xf numFmtId="173" fontId="0" fillId="2" borderId="18" xfId="0" applyNumberFormat="1" applyFont="1" applyFill="1" applyBorder="1" applyAlignment="1">
      <alignment/>
    </xf>
    <xf numFmtId="173" fontId="0" fillId="2" borderId="27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14" fillId="2" borderId="0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58" xfId="0" applyFont="1" applyFill="1" applyBorder="1" applyAlignment="1">
      <alignment/>
    </xf>
    <xf numFmtId="0" fontId="20" fillId="2" borderId="0" xfId="0" applyFont="1" applyFill="1" applyAlignment="1">
      <alignment vertical="top" wrapText="1"/>
    </xf>
    <xf numFmtId="173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15" fillId="2" borderId="13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0" fillId="2" borderId="43" xfId="0" applyFill="1" applyBorder="1" applyAlignment="1">
      <alignment/>
    </xf>
    <xf numFmtId="0" fontId="10" fillId="2" borderId="23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2" borderId="61" xfId="0" applyFont="1" applyFill="1" applyBorder="1" applyAlignment="1">
      <alignment horizontal="right"/>
    </xf>
    <xf numFmtId="0" fontId="0" fillId="2" borderId="60" xfId="0" applyFill="1" applyBorder="1" applyAlignment="1">
      <alignment/>
    </xf>
    <xf numFmtId="0" fontId="10" fillId="2" borderId="11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0" fillId="2" borderId="58" xfId="0" applyFont="1" applyFill="1" applyBorder="1" applyAlignment="1">
      <alignment horizontal="right"/>
    </xf>
    <xf numFmtId="0" fontId="0" fillId="2" borderId="54" xfId="0" applyFill="1" applyBorder="1" applyAlignment="1">
      <alignment horizontal="left"/>
    </xf>
    <xf numFmtId="173" fontId="0" fillId="2" borderId="5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" fontId="0" fillId="2" borderId="6" xfId="0" applyNumberFormat="1" applyFill="1" applyBorder="1" applyAlignment="1">
      <alignment horizontal="center"/>
    </xf>
    <xf numFmtId="0" fontId="0" fillId="2" borderId="51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173" fontId="0" fillId="2" borderId="11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0" fontId="3" fillId="2" borderId="60" xfId="0" applyFont="1" applyFill="1" applyBorder="1" applyAlignment="1">
      <alignment horizontal="left"/>
    </xf>
    <xf numFmtId="173" fontId="3" fillId="2" borderId="10" xfId="0" applyNumberFormat="1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7" fillId="2" borderId="51" xfId="0" applyFont="1" applyFill="1" applyBorder="1" applyAlignment="1">
      <alignment horizontal="left"/>
    </xf>
    <xf numFmtId="173" fontId="0" fillId="2" borderId="55" xfId="0" applyNumberFormat="1" applyFill="1" applyBorder="1" applyAlignment="1">
      <alignment/>
    </xf>
    <xf numFmtId="173" fontId="0" fillId="2" borderId="41" xfId="0" applyNumberForma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2" fillId="2" borderId="15" xfId="0" applyFont="1" applyFill="1" applyBorder="1" applyAlignment="1">
      <alignment horizontal="left"/>
    </xf>
    <xf numFmtId="173" fontId="3" fillId="2" borderId="18" xfId="0" applyNumberFormat="1" applyFont="1" applyFill="1" applyBorder="1" applyAlignment="1">
      <alignment/>
    </xf>
    <xf numFmtId="0" fontId="3" fillId="2" borderId="2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center"/>
    </xf>
    <xf numFmtId="0" fontId="2" fillId="2" borderId="0" xfId="20" applyFill="1" applyAlignment="1" applyProtection="1">
      <alignment horizontal="center"/>
      <protection hidden="1"/>
    </xf>
    <xf numFmtId="49" fontId="3" fillId="2" borderId="21" xfId="0" applyNumberFormat="1" applyFont="1" applyFill="1" applyBorder="1" applyAlignment="1">
      <alignment horizontal="center" textRotation="90"/>
    </xf>
    <xf numFmtId="49" fontId="3" fillId="2" borderId="51" xfId="0" applyNumberFormat="1" applyFont="1" applyFill="1" applyBorder="1" applyAlignment="1">
      <alignment horizontal="center" textRotation="90"/>
    </xf>
    <xf numFmtId="49" fontId="3" fillId="2" borderId="25" xfId="0" applyNumberFormat="1" applyFont="1" applyFill="1" applyBorder="1" applyAlignment="1">
      <alignment horizontal="center" textRotation="90"/>
    </xf>
    <xf numFmtId="49" fontId="3" fillId="2" borderId="21" xfId="0" applyNumberFormat="1" applyFont="1" applyFill="1" applyBorder="1" applyAlignment="1">
      <alignment horizontal="center" textRotation="88" wrapText="1"/>
    </xf>
    <xf numFmtId="49" fontId="3" fillId="2" borderId="51" xfId="0" applyNumberFormat="1" applyFont="1" applyFill="1" applyBorder="1" applyAlignment="1">
      <alignment horizontal="center" textRotation="88" wrapText="1"/>
    </xf>
    <xf numFmtId="49" fontId="3" fillId="2" borderId="25" xfId="0" applyNumberFormat="1" applyFont="1" applyFill="1" applyBorder="1" applyAlignment="1">
      <alignment horizontal="center" textRotation="88" wrapText="1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Alignment="1">
      <alignment horizontal="left" wrapText="1"/>
    </xf>
    <xf numFmtId="49" fontId="3" fillId="2" borderId="21" xfId="0" applyNumberFormat="1" applyFont="1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top" wrapText="1"/>
    </xf>
    <xf numFmtId="0" fontId="20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15</xdr:row>
      <xdr:rowOff>47625</xdr:rowOff>
    </xdr:from>
    <xdr:to>
      <xdr:col>7</xdr:col>
      <xdr:colOff>695325</xdr:colOff>
      <xdr:row>19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2847975"/>
          <a:ext cx="3000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Filen inneholder oppdaterte verdier av ressursregnskapet per 31.12.20002
 Ved videre bruk av dataene, 
bes Oljedirektoratet oppgitt som kilde.</a:t>
          </a:r>
        </a:p>
      </xdr:txBody>
    </xdr:sp>
    <xdr:clientData/>
  </xdr:twoCellAnchor>
  <xdr:twoCellAnchor editAs="oneCell">
    <xdr:from>
      <xdr:col>5</xdr:col>
      <xdr:colOff>533400</xdr:colOff>
      <xdr:row>0</xdr:row>
      <xdr:rowOff>28575</xdr:rowOff>
    </xdr:from>
    <xdr:to>
      <xdr:col>7</xdr:col>
      <xdr:colOff>152400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2857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</xdr:row>
      <xdr:rowOff>104775</xdr:rowOff>
    </xdr:from>
    <xdr:to>
      <xdr:col>5</xdr:col>
      <xdr:colOff>28575</xdr:colOff>
      <xdr:row>6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1925" y="266700"/>
          <a:ext cx="58578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Petroleumsressurser på norsk kontinentalsokkel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Per 31.12.2002</a:t>
          </a:r>
        </a:p>
      </xdr:txBody>
    </xdr:sp>
    <xdr:clientData/>
  </xdr:twoCellAnchor>
  <xdr:twoCellAnchor editAs="oneCell">
    <xdr:from>
      <xdr:col>0</xdr:col>
      <xdr:colOff>85725</xdr:colOff>
      <xdr:row>8</xdr:row>
      <xdr:rowOff>57150</xdr:rowOff>
    </xdr:from>
    <xdr:to>
      <xdr:col>0</xdr:col>
      <xdr:colOff>209550</xdr:colOff>
      <xdr:row>8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5255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9</xdr:row>
      <xdr:rowOff>57150</xdr:rowOff>
    </xdr:from>
    <xdr:to>
      <xdr:col>0</xdr:col>
      <xdr:colOff>209550</xdr:colOff>
      <xdr:row>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51447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57150</xdr:rowOff>
    </xdr:from>
    <xdr:to>
      <xdr:col>0</xdr:col>
      <xdr:colOff>209550</xdr:colOff>
      <xdr:row>10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7640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11</xdr:row>
      <xdr:rowOff>57150</xdr:rowOff>
    </xdr:from>
    <xdr:to>
      <xdr:col>0</xdr:col>
      <xdr:colOff>209550</xdr:colOff>
      <xdr:row>11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3832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12</xdr:row>
      <xdr:rowOff>57150</xdr:rowOff>
    </xdr:from>
    <xdr:to>
      <xdr:col>0</xdr:col>
      <xdr:colOff>209550</xdr:colOff>
      <xdr:row>12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20980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13</xdr:row>
      <xdr:rowOff>57150</xdr:rowOff>
    </xdr:from>
    <xdr:to>
      <xdr:col>0</xdr:col>
      <xdr:colOff>209550</xdr:colOff>
      <xdr:row>13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37172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14</xdr:row>
      <xdr:rowOff>57150</xdr:rowOff>
    </xdr:from>
    <xdr:to>
      <xdr:col>0</xdr:col>
      <xdr:colOff>209550</xdr:colOff>
      <xdr:row>14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69557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57150</xdr:rowOff>
    </xdr:from>
    <xdr:to>
      <xdr:col>0</xdr:col>
      <xdr:colOff>209550</xdr:colOff>
      <xdr:row>15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0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19050</xdr:rowOff>
    </xdr:from>
    <xdr:to>
      <xdr:col>18</xdr:col>
      <xdr:colOff>685800</xdr:colOff>
      <xdr:row>0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905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0</xdr:row>
      <xdr:rowOff>28575</xdr:rowOff>
    </xdr:from>
    <xdr:to>
      <xdr:col>8</xdr:col>
      <xdr:colOff>285750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857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38100</xdr:rowOff>
    </xdr:from>
    <xdr:to>
      <xdr:col>5</xdr:col>
      <xdr:colOff>1304925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8100"/>
          <a:ext cx="11430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38100</xdr:rowOff>
    </xdr:from>
    <xdr:to>
      <xdr:col>11</xdr:col>
      <xdr:colOff>571500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38100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0</xdr:row>
      <xdr:rowOff>47625</xdr:rowOff>
    </xdr:from>
    <xdr:to>
      <xdr:col>8</xdr:col>
      <xdr:colOff>180975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762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38100</xdr:rowOff>
    </xdr:from>
    <xdr:to>
      <xdr:col>7</xdr:col>
      <xdr:colOff>723900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8100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47625</xdr:rowOff>
    </xdr:from>
    <xdr:to>
      <xdr:col>7</xdr:col>
      <xdr:colOff>695325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4762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0</xdr:row>
      <xdr:rowOff>9525</xdr:rowOff>
    </xdr:from>
    <xdr:to>
      <xdr:col>3</xdr:col>
      <xdr:colOff>590550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52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pd.n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0.7109375" style="0" customWidth="1"/>
    <col min="3" max="9" width="11.421875" style="0" customWidth="1"/>
    <col min="10" max="10" width="3.28125" style="0" customWidth="1"/>
    <col min="11" max="16384" width="11.421875" style="0" customWidth="1"/>
  </cols>
  <sheetData>
    <row r="1" spans="1:16" ht="12.75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O2" s="10"/>
      <c r="P2" s="10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10"/>
      <c r="L3" s="10"/>
      <c r="M3" s="10"/>
      <c r="N3" s="10"/>
      <c r="O3" s="10"/>
      <c r="P3" s="10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</row>
    <row r="5" spans="1:16" ht="12.75">
      <c r="A5" s="9"/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10"/>
      <c r="P5" s="10"/>
    </row>
    <row r="6" spans="1:16" ht="12.75">
      <c r="A6" s="9"/>
      <c r="B6" s="9"/>
      <c r="C6" s="9"/>
      <c r="D6" s="9"/>
      <c r="E6" s="9"/>
      <c r="F6" s="9"/>
      <c r="G6" s="9"/>
      <c r="H6" s="9"/>
      <c r="I6" s="9"/>
      <c r="J6" s="9"/>
      <c r="K6" s="10"/>
      <c r="L6" s="10"/>
      <c r="M6" s="10"/>
      <c r="N6" s="10"/>
      <c r="O6" s="10"/>
      <c r="P6" s="10"/>
    </row>
    <row r="7" spans="1:16" ht="12.75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</row>
    <row r="8" spans="1:16" ht="12.75">
      <c r="A8" s="9"/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</row>
    <row r="9" spans="1:16" ht="12.75">
      <c r="A9" s="9"/>
      <c r="B9" s="11" t="s">
        <v>385</v>
      </c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10"/>
      <c r="P9" s="10"/>
    </row>
    <row r="10" spans="1:16" ht="12.75">
      <c r="A10" s="9"/>
      <c r="B10" s="11" t="s">
        <v>386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</row>
    <row r="11" spans="1:16" ht="12.75">
      <c r="A11" s="9"/>
      <c r="B11" s="11" t="s">
        <v>387</v>
      </c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0"/>
      <c r="O11" s="10"/>
      <c r="P11" s="10"/>
    </row>
    <row r="12" spans="1:16" ht="29.25" customHeight="1">
      <c r="A12" s="9"/>
      <c r="B12" s="12" t="s">
        <v>388</v>
      </c>
      <c r="C12" s="9"/>
      <c r="D12" s="9"/>
      <c r="E12" s="9"/>
      <c r="F12" s="9"/>
      <c r="G12" s="9"/>
      <c r="H12" s="9"/>
      <c r="I12" s="9"/>
      <c r="J12" s="9"/>
      <c r="K12" s="10"/>
      <c r="L12" s="10"/>
      <c r="M12" s="10"/>
      <c r="N12" s="10"/>
      <c r="O12" s="10"/>
      <c r="P12" s="10"/>
    </row>
    <row r="13" spans="1:16" ht="12.75">
      <c r="A13" s="9"/>
      <c r="B13" s="11" t="s">
        <v>389</v>
      </c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  <c r="N13" s="10"/>
      <c r="O13" s="10"/>
      <c r="P13" s="10"/>
    </row>
    <row r="14" spans="1:16" ht="25.5">
      <c r="A14" s="9"/>
      <c r="B14" s="13" t="s">
        <v>390</v>
      </c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</row>
    <row r="15" spans="1:16" ht="12.75">
      <c r="A15" s="9"/>
      <c r="B15" s="11" t="s">
        <v>391</v>
      </c>
      <c r="C15" s="9"/>
      <c r="D15" s="9"/>
      <c r="E15" s="9"/>
      <c r="F15" s="9"/>
      <c r="G15" s="9"/>
      <c r="H15" s="9"/>
      <c r="I15" s="9"/>
      <c r="J15" s="9"/>
      <c r="K15" s="10"/>
      <c r="L15" s="10"/>
      <c r="M15" s="10"/>
      <c r="N15" s="10"/>
      <c r="O15" s="10"/>
      <c r="P15" s="10"/>
    </row>
    <row r="16" spans="1:16" ht="14.25" customHeight="1">
      <c r="A16" s="9"/>
      <c r="B16" s="13" t="s">
        <v>392</v>
      </c>
      <c r="C16" s="9"/>
      <c r="D16" s="9"/>
      <c r="E16" s="9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10"/>
      <c r="M17" s="10"/>
      <c r="N17" s="10"/>
      <c r="O17" s="10"/>
      <c r="P17" s="10"/>
    </row>
    <row r="18" spans="1:16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  <c r="L18" s="10"/>
      <c r="M18" s="10"/>
      <c r="N18" s="10"/>
      <c r="O18" s="10"/>
      <c r="P18" s="10"/>
    </row>
    <row r="19" spans="1:1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10"/>
      <c r="L19" s="10"/>
      <c r="M19" s="10"/>
      <c r="N19" s="10"/>
      <c r="O19" s="10"/>
      <c r="P19" s="10"/>
    </row>
    <row r="20" spans="1:16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10"/>
      <c r="M20" s="10"/>
      <c r="N20" s="10"/>
      <c r="O20" s="10"/>
      <c r="P20" s="10"/>
    </row>
    <row r="21" spans="1:1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10"/>
      <c r="M21" s="10"/>
      <c r="N21" s="10"/>
      <c r="O21" s="10"/>
      <c r="P21" s="10"/>
    </row>
    <row r="22" spans="1:1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10"/>
      <c r="M22" s="10"/>
      <c r="N22" s="10"/>
      <c r="O22" s="10"/>
      <c r="P22" s="10"/>
    </row>
    <row r="23" spans="1:16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10"/>
      <c r="M23" s="10"/>
      <c r="N23" s="10"/>
      <c r="O23" s="10"/>
      <c r="P23" s="10"/>
    </row>
    <row r="24" spans="1:1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10"/>
      <c r="M24" s="10"/>
      <c r="N24" s="10"/>
      <c r="O24" s="10"/>
      <c r="P24" s="10"/>
    </row>
    <row r="25" spans="1:16" ht="12.75">
      <c r="A25" s="9"/>
      <c r="B25" s="9"/>
      <c r="C25" s="266" t="s">
        <v>393</v>
      </c>
      <c r="D25" s="9"/>
      <c r="E25" s="9"/>
      <c r="F25" s="9"/>
      <c r="G25" s="9"/>
      <c r="H25" s="9"/>
      <c r="I25" s="9"/>
      <c r="J25" s="9"/>
      <c r="K25" s="10"/>
      <c r="L25" s="10"/>
      <c r="M25" s="10"/>
      <c r="N25" s="10"/>
      <c r="O25" s="10"/>
      <c r="P25" s="10"/>
    </row>
    <row r="26" spans="1:16" ht="12.75">
      <c r="A26" s="9"/>
      <c r="B26" s="9"/>
      <c r="C26" s="14">
        <v>37677</v>
      </c>
      <c r="D26" s="9"/>
      <c r="E26" s="9"/>
      <c r="F26" s="9"/>
      <c r="G26" s="9"/>
      <c r="H26" s="9"/>
      <c r="I26" s="9"/>
      <c r="J26" s="9"/>
      <c r="K26" s="10"/>
      <c r="L26" s="10"/>
      <c r="M26" s="10"/>
      <c r="N26" s="10"/>
      <c r="O26" s="10"/>
      <c r="P26" s="10"/>
    </row>
    <row r="27" spans="1:1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10"/>
      <c r="M27" s="10"/>
      <c r="N27" s="10"/>
      <c r="O27" s="10"/>
      <c r="P27" s="10"/>
    </row>
    <row r="28" spans="1:1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10"/>
      <c r="M28" s="10"/>
      <c r="N28" s="10"/>
      <c r="O28" s="10"/>
      <c r="P28" s="10"/>
    </row>
    <row r="29" spans="1:16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10"/>
      <c r="M29" s="10"/>
      <c r="N29" s="10"/>
      <c r="O29" s="10"/>
      <c r="P29" s="10"/>
    </row>
    <row r="30" spans="1:16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</sheetData>
  <hyperlinks>
    <hyperlink ref="B9" location="Oversikt!A1" display="Oversikt"/>
    <hyperlink ref="B10" location="'RK0-solgt og levert'!A1" display="Ressurskategori 0: Solgt og levert"/>
    <hyperlink ref="B11" location="Feltoversikt!A1" display="Feltoversikt"/>
    <hyperlink ref="B12" location="'RK1,2,3'!A1" display="Ressurskategori 1,2,3 Opprinnelig salgbart volum og gjenværende reserver i felt i produksjon,"/>
    <hyperlink ref="B13" location="'RK4-funn'!A1" display="Ressurskategori 4F: Ressurser i funn i planleggingsfase "/>
    <hyperlink ref="B14" location="'RK5-funn'!A1" display="Ressurskategori 5F: Ressurser i funn der utvinning er sannsynlig, men uavklart"/>
    <hyperlink ref="B15" location="'RK7f-funn'!A1" display="Ressurskategori 7F: Ressurser i nye funn  som ikke er evaluert"/>
    <hyperlink ref="B16" location="'Funn i felt og funn'!A1" display="Funn som i 2001 rapporteres som deler av andre felt og funn"/>
    <hyperlink ref="C25" r:id="rId1" display="Oljedirektoratet"/>
  </hyperlinks>
  <printOptions/>
  <pageMargins left="0.75" right="0.75" top="1" bottom="1" header="0.5" footer="0.5"/>
  <pageSetup fitToHeight="1" fitToWidth="1" horizontalDpi="300" verticalDpi="300" orientation="landscape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0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4.00390625" style="1" customWidth="1"/>
    <col min="3" max="3" width="10.57421875" style="0" customWidth="1"/>
    <col min="4" max="4" width="33.140625" style="0" customWidth="1"/>
    <col min="5" max="5" width="8.28125" style="2" bestFit="1" customWidth="1"/>
    <col min="6" max="6" width="8.57421875" style="2" bestFit="1" customWidth="1"/>
    <col min="7" max="7" width="8.00390625" style="2" bestFit="1" customWidth="1"/>
    <col min="8" max="8" width="11.140625" style="2" customWidth="1"/>
    <col min="9" max="9" width="12.7109375" style="2" customWidth="1"/>
    <col min="10" max="10" width="8.28125" style="2" hidden="1" customWidth="1"/>
    <col min="11" max="11" width="8.57421875" style="2" hidden="1" customWidth="1"/>
    <col min="12" max="12" width="8.00390625" style="2" hidden="1" customWidth="1"/>
    <col min="13" max="13" width="8.28125" style="2" hidden="1" customWidth="1"/>
    <col min="14" max="14" width="12.00390625" style="2" hidden="1" customWidth="1"/>
    <col min="15" max="15" width="8.28125" style="2" hidden="1" customWidth="1"/>
    <col min="16" max="16" width="8.57421875" style="2" hidden="1" customWidth="1"/>
    <col min="17" max="17" width="8.00390625" style="2" hidden="1" customWidth="1"/>
    <col min="18" max="18" width="8.28125" style="2" hidden="1" customWidth="1"/>
    <col min="19" max="19" width="11.57421875" style="2" customWidth="1"/>
    <col min="20" max="16384" width="11.421875" style="0" customWidth="1"/>
  </cols>
  <sheetData>
    <row r="1" spans="1:31" ht="56.25" customHeight="1">
      <c r="A1" s="10"/>
      <c r="B1" s="275" t="s">
        <v>414</v>
      </c>
      <c r="C1" s="275"/>
      <c r="D1" s="275"/>
      <c r="E1" s="275"/>
      <c r="F1" s="275"/>
      <c r="G1" s="275"/>
      <c r="H1" s="275"/>
      <c r="I1" s="275"/>
      <c r="J1" s="275"/>
      <c r="K1" s="275"/>
      <c r="L1" s="21"/>
      <c r="M1" s="21"/>
      <c r="N1" s="21"/>
      <c r="O1" s="21"/>
      <c r="P1" s="21"/>
      <c r="Q1" s="21"/>
      <c r="R1" s="21"/>
      <c r="S1" s="21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5.75">
      <c r="A2" s="10"/>
      <c r="B2" s="15"/>
      <c r="C2" s="16"/>
      <c r="D2" s="16"/>
      <c r="E2" s="17"/>
      <c r="F2" s="15"/>
      <c r="G2" s="15"/>
      <c r="H2" s="15"/>
      <c r="I2" s="15"/>
      <c r="J2" s="15"/>
      <c r="K2" s="18" t="s">
        <v>394</v>
      </c>
      <c r="L2" s="21"/>
      <c r="M2" s="21"/>
      <c r="N2" s="21"/>
      <c r="O2" s="21"/>
      <c r="P2" s="21"/>
      <c r="Q2" s="21"/>
      <c r="R2" s="21"/>
      <c r="S2" s="21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6.25" thickBot="1">
      <c r="A3" s="10"/>
      <c r="B3" s="18"/>
      <c r="C3" s="10"/>
      <c r="D3" s="1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395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1" customHeight="1">
      <c r="A4" s="10"/>
      <c r="B4" s="276" t="s">
        <v>0</v>
      </c>
      <c r="C4" s="273" t="s">
        <v>1</v>
      </c>
      <c r="D4" s="27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4" t="s">
        <v>352</v>
      </c>
      <c r="J4" s="23" t="s">
        <v>3</v>
      </c>
      <c r="K4" s="23" t="s">
        <v>4</v>
      </c>
      <c r="L4" s="23" t="s">
        <v>5</v>
      </c>
      <c r="M4" s="23" t="s">
        <v>7</v>
      </c>
      <c r="N4" s="25" t="s">
        <v>8</v>
      </c>
      <c r="O4" s="23" t="s">
        <v>3</v>
      </c>
      <c r="P4" s="23" t="s">
        <v>4</v>
      </c>
      <c r="Q4" s="23" t="s">
        <v>5</v>
      </c>
      <c r="R4" s="23" t="s">
        <v>7</v>
      </c>
      <c r="S4" s="24" t="s">
        <v>352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4.75" customHeight="1" thickBot="1">
      <c r="A5" s="10"/>
      <c r="B5" s="277"/>
      <c r="C5" s="274"/>
      <c r="D5" s="274"/>
      <c r="E5" s="62" t="s">
        <v>353</v>
      </c>
      <c r="F5" s="62" t="s">
        <v>354</v>
      </c>
      <c r="G5" s="62" t="s">
        <v>9</v>
      </c>
      <c r="H5" s="62" t="s">
        <v>353</v>
      </c>
      <c r="I5" s="63" t="s">
        <v>355</v>
      </c>
      <c r="J5" s="62" t="s">
        <v>10</v>
      </c>
      <c r="K5" s="62" t="s">
        <v>11</v>
      </c>
      <c r="L5" s="62" t="s">
        <v>9</v>
      </c>
      <c r="M5" s="62" t="s">
        <v>10</v>
      </c>
      <c r="N5" s="64" t="s">
        <v>12</v>
      </c>
      <c r="O5" s="62" t="s">
        <v>10</v>
      </c>
      <c r="P5" s="62" t="s">
        <v>11</v>
      </c>
      <c r="Q5" s="62" t="s">
        <v>9</v>
      </c>
      <c r="R5" s="62" t="s">
        <v>10</v>
      </c>
      <c r="S5" s="65" t="s">
        <v>356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4.25" customHeight="1">
      <c r="A6" s="10"/>
      <c r="B6" s="66"/>
      <c r="C6" s="67"/>
      <c r="D6" s="68" t="s">
        <v>396</v>
      </c>
      <c r="E6" s="69"/>
      <c r="F6" s="23"/>
      <c r="G6" s="23"/>
      <c r="H6" s="23"/>
      <c r="I6" s="24"/>
      <c r="J6" s="70"/>
      <c r="K6" s="70"/>
      <c r="L6" s="70"/>
      <c r="M6" s="70"/>
      <c r="N6" s="71"/>
      <c r="O6" s="72"/>
      <c r="P6" s="72"/>
      <c r="Q6" s="72"/>
      <c r="R6" s="72"/>
      <c r="S6" s="73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" customFormat="1" ht="26.25" customHeight="1" thickBot="1">
      <c r="A7" s="18"/>
      <c r="B7" s="74" t="s">
        <v>13</v>
      </c>
      <c r="C7" s="75" t="s">
        <v>14</v>
      </c>
      <c r="D7" s="76" t="s">
        <v>15</v>
      </c>
      <c r="E7" s="77">
        <v>2541.75282</v>
      </c>
      <c r="F7" s="55">
        <v>796.4966470000003</v>
      </c>
      <c r="G7" s="55">
        <v>62.653806</v>
      </c>
      <c r="H7" s="55">
        <v>59.12198800000001</v>
      </c>
      <c r="I7" s="56">
        <v>3516.5326864000003</v>
      </c>
      <c r="J7" s="55">
        <v>2368.1486359999994</v>
      </c>
      <c r="K7" s="55">
        <v>730.3571899999998</v>
      </c>
      <c r="L7" s="55">
        <v>57.337428</v>
      </c>
      <c r="M7" s="55">
        <v>50.106010000000005</v>
      </c>
      <c r="N7" s="78">
        <f>J7+K7+L7*1.9+M7</f>
        <v>3257.552949199999</v>
      </c>
      <c r="O7" s="55">
        <f aca="true" t="shared" si="0" ref="O7:O24">E7-J7</f>
        <v>173.6041840000007</v>
      </c>
      <c r="P7" s="55">
        <f aca="true" t="shared" si="1" ref="P7:P24">F7-K7</f>
        <v>66.13945700000045</v>
      </c>
      <c r="Q7" s="55">
        <f aca="true" t="shared" si="2" ref="Q7:Q24">G7-L7</f>
        <v>5.316378</v>
      </c>
      <c r="R7" s="55">
        <f aca="true" t="shared" si="3" ref="R7:R24">H7-M7</f>
        <v>9.015978000000004</v>
      </c>
      <c r="S7" s="57">
        <f aca="true" t="shared" si="4" ref="S7:S24">I7-N7</f>
        <v>258.9797372000012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12.75">
      <c r="A8" s="10"/>
      <c r="B8" s="267" t="s">
        <v>16</v>
      </c>
      <c r="C8" s="79" t="s">
        <v>17</v>
      </c>
      <c r="D8" s="80" t="s">
        <v>18</v>
      </c>
      <c r="E8" s="81">
        <v>1085.1035980000001</v>
      </c>
      <c r="F8" s="82">
        <v>1398.5155629999995</v>
      </c>
      <c r="G8" s="82">
        <v>84.284045</v>
      </c>
      <c r="H8" s="82">
        <v>52.81844</v>
      </c>
      <c r="I8" s="83">
        <v>2694.5572247999994</v>
      </c>
      <c r="J8" s="84">
        <v>1256.2412430000008</v>
      </c>
      <c r="K8" s="84">
        <f>1433.144123+5.6</f>
        <v>1438.744123</v>
      </c>
      <c r="L8" s="84">
        <v>78.10224899999997</v>
      </c>
      <c r="M8" s="84">
        <v>54.781800000000004</v>
      </c>
      <c r="N8" s="85">
        <f>J8+K8+L8*1.9+M8</f>
        <v>2898.1614391000007</v>
      </c>
      <c r="O8" s="84">
        <f t="shared" si="0"/>
        <v>-171.1376450000007</v>
      </c>
      <c r="P8" s="84">
        <f t="shared" si="1"/>
        <v>-40.22856000000047</v>
      </c>
      <c r="Q8" s="84">
        <f t="shared" si="2"/>
        <v>6.181796000000034</v>
      </c>
      <c r="R8" s="84">
        <f t="shared" si="3"/>
        <v>-1.9633600000000015</v>
      </c>
      <c r="S8" s="86">
        <f t="shared" si="4"/>
        <v>-203.60421430000133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2.75">
      <c r="A9" s="10"/>
      <c r="B9" s="268"/>
      <c r="C9" s="30" t="s">
        <v>19</v>
      </c>
      <c r="D9" s="31" t="s">
        <v>20</v>
      </c>
      <c r="E9" s="32">
        <v>220.93831999999998</v>
      </c>
      <c r="F9" s="33">
        <v>718.60411</v>
      </c>
      <c r="G9" s="33">
        <v>34.068614000000004</v>
      </c>
      <c r="H9" s="33">
        <v>77.430843</v>
      </c>
      <c r="I9" s="34">
        <v>1081.7036396</v>
      </c>
      <c r="J9" s="35">
        <v>245.086014</v>
      </c>
      <c r="K9" s="35">
        <v>744.2089</v>
      </c>
      <c r="L9" s="35">
        <v>33.551142999999996</v>
      </c>
      <c r="M9" s="35">
        <v>81.852742</v>
      </c>
      <c r="N9" s="37">
        <f>J9+K9+L9*1.9+M9</f>
        <v>1134.8948277</v>
      </c>
      <c r="O9" s="35">
        <f t="shared" si="0"/>
        <v>-24.14769400000003</v>
      </c>
      <c r="P9" s="35">
        <f t="shared" si="1"/>
        <v>-25.60478999999998</v>
      </c>
      <c r="Q9" s="35">
        <f t="shared" si="2"/>
        <v>0.5174710000000076</v>
      </c>
      <c r="R9" s="35">
        <f t="shared" si="3"/>
        <v>-4.4218990000000105</v>
      </c>
      <c r="S9" s="36">
        <f t="shared" si="4"/>
        <v>-53.19118809999986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" customFormat="1" ht="23.25" customHeight="1" thickBot="1">
      <c r="A10" s="18"/>
      <c r="B10" s="269"/>
      <c r="C10" s="87"/>
      <c r="D10" s="88" t="s">
        <v>21</v>
      </c>
      <c r="E10" s="77">
        <v>1306</v>
      </c>
      <c r="F10" s="55">
        <v>2117.1196729999997</v>
      </c>
      <c r="G10" s="55">
        <v>118.352659</v>
      </c>
      <c r="H10" s="89">
        <v>130.249283</v>
      </c>
      <c r="I10" s="56">
        <v>3776.2579240999994</v>
      </c>
      <c r="J10" s="55">
        <f>J8+J9</f>
        <v>1501.3272570000008</v>
      </c>
      <c r="K10" s="55">
        <f>K8+K9</f>
        <v>2182.953023</v>
      </c>
      <c r="L10" s="55">
        <v>111.65339199999997</v>
      </c>
      <c r="M10" s="55">
        <v>136.634542</v>
      </c>
      <c r="N10" s="78">
        <f>J10+K10+L10*1.9+M10</f>
        <v>4033.056266800001</v>
      </c>
      <c r="O10" s="55">
        <f t="shared" si="0"/>
        <v>-195.32725700000083</v>
      </c>
      <c r="P10" s="55">
        <f t="shared" si="1"/>
        <v>-65.83335000000034</v>
      </c>
      <c r="Q10" s="55">
        <f t="shared" si="2"/>
        <v>6.6992670000000345</v>
      </c>
      <c r="R10" s="55">
        <f t="shared" si="3"/>
        <v>-6.385259000000019</v>
      </c>
      <c r="S10" s="57">
        <f t="shared" si="4"/>
        <v>-256.79834270000174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2.75">
      <c r="A11" s="10"/>
      <c r="B11" s="270" t="s">
        <v>22</v>
      </c>
      <c r="C11" s="94" t="s">
        <v>23</v>
      </c>
      <c r="D11" s="80" t="s">
        <v>24</v>
      </c>
      <c r="E11" s="81">
        <v>191.62753000000004</v>
      </c>
      <c r="F11" s="82">
        <v>136.333698</v>
      </c>
      <c r="G11" s="82">
        <v>18.791849</v>
      </c>
      <c r="H11" s="82">
        <v>5.462</v>
      </c>
      <c r="I11" s="83">
        <v>369.1277411</v>
      </c>
      <c r="J11" s="84">
        <v>160.38599499999998</v>
      </c>
      <c r="K11" s="84">
        <v>114.549251</v>
      </c>
      <c r="L11" s="84">
        <v>18.206747999999997</v>
      </c>
      <c r="M11" s="84">
        <v>9.62</v>
      </c>
      <c r="N11" s="95">
        <v>319.14806719999996</v>
      </c>
      <c r="O11" s="84">
        <f t="shared" si="0"/>
        <v>31.241535000000056</v>
      </c>
      <c r="P11" s="84">
        <f t="shared" si="1"/>
        <v>21.784447</v>
      </c>
      <c r="Q11" s="84">
        <f t="shared" si="2"/>
        <v>0.5851010000000016</v>
      </c>
      <c r="R11" s="84">
        <f t="shared" si="3"/>
        <v>-4.1579999999999995</v>
      </c>
      <c r="S11" s="86">
        <f t="shared" si="4"/>
        <v>49.97967390000002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>
      <c r="A12" s="10"/>
      <c r="B12" s="271"/>
      <c r="C12" s="28" t="s">
        <v>25</v>
      </c>
      <c r="D12" s="31" t="s">
        <v>26</v>
      </c>
      <c r="E12" s="32">
        <v>58.118857</v>
      </c>
      <c r="F12" s="33">
        <v>61.74736699999999</v>
      </c>
      <c r="G12" s="33">
        <v>3.524719</v>
      </c>
      <c r="H12" s="33">
        <v>6.5</v>
      </c>
      <c r="I12" s="34">
        <v>133.06319009999999</v>
      </c>
      <c r="J12" s="35">
        <v>57.452799999999996</v>
      </c>
      <c r="K12" s="35">
        <v>58.520033</v>
      </c>
      <c r="L12" s="35">
        <v>1.6723</v>
      </c>
      <c r="M12" s="35">
        <v>5.952999999999999</v>
      </c>
      <c r="N12" s="38">
        <v>125.103203</v>
      </c>
      <c r="O12" s="35">
        <f t="shared" si="0"/>
        <v>0.6660570000000021</v>
      </c>
      <c r="P12" s="35">
        <f t="shared" si="1"/>
        <v>3.227333999999992</v>
      </c>
      <c r="Q12" s="35">
        <f t="shared" si="2"/>
        <v>1.8524190000000003</v>
      </c>
      <c r="R12" s="35">
        <f t="shared" si="3"/>
        <v>0.5470000000000006</v>
      </c>
      <c r="S12" s="36">
        <f t="shared" si="4"/>
        <v>7.959987099999992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2.75">
      <c r="A13" s="10"/>
      <c r="B13" s="271"/>
      <c r="C13" s="43" t="s">
        <v>27</v>
      </c>
      <c r="D13" s="90" t="s">
        <v>384</v>
      </c>
      <c r="E13" s="45">
        <v>2.11</v>
      </c>
      <c r="F13" s="46">
        <v>0.1</v>
      </c>
      <c r="G13" s="46">
        <v>0</v>
      </c>
      <c r="H13" s="46">
        <v>0</v>
      </c>
      <c r="I13" s="47">
        <v>2.21</v>
      </c>
      <c r="J13" s="91">
        <v>3</v>
      </c>
      <c r="K13" s="91">
        <v>0</v>
      </c>
      <c r="L13" s="91">
        <v>0</v>
      </c>
      <c r="M13" s="91">
        <v>0</v>
      </c>
      <c r="N13" s="92">
        <v>3</v>
      </c>
      <c r="O13" s="91">
        <f t="shared" si="0"/>
        <v>-0.8900000000000001</v>
      </c>
      <c r="P13" s="91">
        <f t="shared" si="1"/>
        <v>0.1</v>
      </c>
      <c r="Q13" s="91">
        <f t="shared" si="2"/>
        <v>0</v>
      </c>
      <c r="R13" s="91">
        <f t="shared" si="3"/>
        <v>0</v>
      </c>
      <c r="S13" s="93">
        <f t="shared" si="4"/>
        <v>-0.79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" customFormat="1" ht="12.75">
      <c r="A14" s="18"/>
      <c r="B14" s="271"/>
      <c r="C14" s="28"/>
      <c r="D14" s="103" t="s">
        <v>29</v>
      </c>
      <c r="E14" s="104">
        <v>251.85638700000004</v>
      </c>
      <c r="F14" s="105">
        <v>198.181065</v>
      </c>
      <c r="G14" s="105">
        <v>22.316568</v>
      </c>
      <c r="H14" s="105">
        <v>11.962</v>
      </c>
      <c r="I14" s="106">
        <v>504.4009312</v>
      </c>
      <c r="J14" s="105">
        <v>217.83879499999998</v>
      </c>
      <c r="K14" s="105">
        <v>173.06928399999998</v>
      </c>
      <c r="L14" s="105">
        <v>19.879047999999997</v>
      </c>
      <c r="M14" s="105">
        <v>15.572999999999999</v>
      </c>
      <c r="N14" s="107">
        <v>444.25127019999996</v>
      </c>
      <c r="O14" s="105">
        <f t="shared" si="0"/>
        <v>34.017592000000064</v>
      </c>
      <c r="P14" s="105">
        <f t="shared" si="1"/>
        <v>25.111781000000008</v>
      </c>
      <c r="Q14" s="105">
        <f t="shared" si="2"/>
        <v>2.437520000000003</v>
      </c>
      <c r="R14" s="105">
        <f t="shared" si="3"/>
        <v>-3.610999999999999</v>
      </c>
      <c r="S14" s="108">
        <f t="shared" si="4"/>
        <v>60.14966100000004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1" customFormat="1" ht="12.75">
      <c r="A15" s="18"/>
      <c r="B15" s="271"/>
      <c r="C15" s="28"/>
      <c r="D15" s="103" t="s">
        <v>30</v>
      </c>
      <c r="E15" s="104">
        <f aca="true" t="shared" si="5" ref="E15:N15">E10+E14</f>
        <v>1557.856387</v>
      </c>
      <c r="F15" s="105">
        <f t="shared" si="5"/>
        <v>2315.300738</v>
      </c>
      <c r="G15" s="105">
        <f t="shared" si="5"/>
        <v>140.669227</v>
      </c>
      <c r="H15" s="105">
        <f t="shared" si="5"/>
        <v>142.21128299999998</v>
      </c>
      <c r="I15" s="106">
        <f t="shared" si="5"/>
        <v>4280.658855299999</v>
      </c>
      <c r="J15" s="105">
        <f t="shared" si="5"/>
        <v>1719.1660520000007</v>
      </c>
      <c r="K15" s="105">
        <f t="shared" si="5"/>
        <v>2356.022307</v>
      </c>
      <c r="L15" s="105">
        <f t="shared" si="5"/>
        <v>131.53243999999995</v>
      </c>
      <c r="M15" s="105">
        <f t="shared" si="5"/>
        <v>152.20754200000002</v>
      </c>
      <c r="N15" s="107">
        <f t="shared" si="5"/>
        <v>4477.3075370000015</v>
      </c>
      <c r="O15" s="105">
        <f t="shared" si="0"/>
        <v>-161.30966500000068</v>
      </c>
      <c r="P15" s="105">
        <f t="shared" si="1"/>
        <v>-40.72156900000027</v>
      </c>
      <c r="Q15" s="105">
        <f t="shared" si="2"/>
        <v>9.136787000000055</v>
      </c>
      <c r="R15" s="105">
        <f t="shared" si="3"/>
        <v>-9.996259000000038</v>
      </c>
      <c r="S15" s="108">
        <f t="shared" si="4"/>
        <v>-196.64868170000227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7.25" customHeight="1">
      <c r="A16" s="10"/>
      <c r="B16" s="271"/>
      <c r="C16" s="28"/>
      <c r="D16" s="26" t="s">
        <v>397</v>
      </c>
      <c r="E16" s="40"/>
      <c r="F16" s="41"/>
      <c r="G16" s="41"/>
      <c r="H16" s="41"/>
      <c r="I16" s="42"/>
      <c r="J16" s="35"/>
      <c r="K16" s="35"/>
      <c r="L16" s="35"/>
      <c r="M16" s="35"/>
      <c r="N16" s="38"/>
      <c r="O16" s="35">
        <f t="shared" si="0"/>
        <v>0</v>
      </c>
      <c r="P16" s="35">
        <f t="shared" si="1"/>
        <v>0</v>
      </c>
      <c r="Q16" s="35">
        <f t="shared" si="2"/>
        <v>0</v>
      </c>
      <c r="R16" s="35">
        <f t="shared" si="3"/>
        <v>0</v>
      </c>
      <c r="S16" s="36">
        <f t="shared" si="4"/>
        <v>0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2.75">
      <c r="A17" s="10"/>
      <c r="B17" s="271"/>
      <c r="C17" s="28" t="s">
        <v>23</v>
      </c>
      <c r="D17" s="31" t="s">
        <v>24</v>
      </c>
      <c r="E17" s="32">
        <v>87.044129</v>
      </c>
      <c r="F17" s="33">
        <v>528.6722289999999</v>
      </c>
      <c r="G17" s="33">
        <v>11.997</v>
      </c>
      <c r="H17" s="33">
        <v>37.28</v>
      </c>
      <c r="I17" s="34">
        <v>675.7906579999999</v>
      </c>
      <c r="J17" s="35">
        <v>83.025433</v>
      </c>
      <c r="K17" s="35">
        <v>546.313989</v>
      </c>
      <c r="L17" s="35">
        <v>12.764</v>
      </c>
      <c r="M17" s="35">
        <v>36.067</v>
      </c>
      <c r="N17" s="38">
        <v>689.658022</v>
      </c>
      <c r="O17" s="35">
        <f t="shared" si="0"/>
        <v>4.018695999999991</v>
      </c>
      <c r="P17" s="35">
        <f t="shared" si="1"/>
        <v>-17.64176000000009</v>
      </c>
      <c r="Q17" s="35">
        <f t="shared" si="2"/>
        <v>-0.7669999999999995</v>
      </c>
      <c r="R17" s="35">
        <f t="shared" si="3"/>
        <v>1.213000000000001</v>
      </c>
      <c r="S17" s="36">
        <f t="shared" si="4"/>
        <v>-13.867364000000066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2.75">
      <c r="A18" s="10"/>
      <c r="B18" s="271"/>
      <c r="C18" s="28" t="s">
        <v>25</v>
      </c>
      <c r="D18" s="31" t="s">
        <v>26</v>
      </c>
      <c r="E18" s="32">
        <v>80.06462299999998</v>
      </c>
      <c r="F18" s="33">
        <v>321.954612</v>
      </c>
      <c r="G18" s="33">
        <v>3.513718</v>
      </c>
      <c r="H18" s="33">
        <v>24.5</v>
      </c>
      <c r="I18" s="34">
        <v>433.19529919999997</v>
      </c>
      <c r="J18" s="35">
        <v>90.742623</v>
      </c>
      <c r="K18" s="35">
        <v>396.9251110000001</v>
      </c>
      <c r="L18" s="35">
        <v>3.393718</v>
      </c>
      <c r="M18" s="35">
        <v>35.72</v>
      </c>
      <c r="N18" s="38">
        <v>529.8357982</v>
      </c>
      <c r="O18" s="35">
        <f t="shared" si="0"/>
        <v>-10.678000000000011</v>
      </c>
      <c r="P18" s="35">
        <f t="shared" si="1"/>
        <v>-74.97049900000007</v>
      </c>
      <c r="Q18" s="35">
        <f t="shared" si="2"/>
        <v>0.1200000000000001</v>
      </c>
      <c r="R18" s="35">
        <f t="shared" si="3"/>
        <v>-11.219999999999999</v>
      </c>
      <c r="S18" s="36">
        <f t="shared" si="4"/>
        <v>-96.64049900000003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2.75">
      <c r="A19" s="10"/>
      <c r="B19" s="271"/>
      <c r="C19" s="43" t="s">
        <v>27</v>
      </c>
      <c r="D19" s="109" t="s">
        <v>28</v>
      </c>
      <c r="E19" s="45">
        <v>3</v>
      </c>
      <c r="F19" s="46">
        <v>1.3</v>
      </c>
      <c r="G19" s="46">
        <v>0</v>
      </c>
      <c r="H19" s="46">
        <v>1.89</v>
      </c>
      <c r="I19" s="47">
        <v>6.19</v>
      </c>
      <c r="J19" s="91">
        <v>15.7</v>
      </c>
      <c r="K19" s="91">
        <v>28.4</v>
      </c>
      <c r="L19" s="91">
        <v>0</v>
      </c>
      <c r="M19" s="91">
        <v>0.9</v>
      </c>
      <c r="N19" s="92">
        <v>45</v>
      </c>
      <c r="O19" s="91">
        <f t="shared" si="0"/>
        <v>-12.7</v>
      </c>
      <c r="P19" s="91">
        <f t="shared" si="1"/>
        <v>-27.099999999999998</v>
      </c>
      <c r="Q19" s="91">
        <f t="shared" si="2"/>
        <v>0</v>
      </c>
      <c r="R19" s="91">
        <f t="shared" si="3"/>
        <v>0.9899999999999999</v>
      </c>
      <c r="S19" s="93">
        <f t="shared" si="4"/>
        <v>-38.81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s="1" customFormat="1" ht="12.75">
      <c r="A20" s="18"/>
      <c r="B20" s="271"/>
      <c r="C20" s="28"/>
      <c r="D20" s="103" t="s">
        <v>31</v>
      </c>
      <c r="E20" s="104">
        <v>170.10875199999998</v>
      </c>
      <c r="F20" s="105">
        <v>851.9268409999999</v>
      </c>
      <c r="G20" s="105">
        <v>15.510718</v>
      </c>
      <c r="H20" s="105">
        <v>63.67</v>
      </c>
      <c r="I20" s="106">
        <v>1115.1759571999999</v>
      </c>
      <c r="J20" s="105">
        <v>189.608056</v>
      </c>
      <c r="K20" s="105">
        <v>971.7391</v>
      </c>
      <c r="L20" s="105">
        <v>16.157718</v>
      </c>
      <c r="M20" s="105">
        <v>72.68700000000001</v>
      </c>
      <c r="N20" s="107">
        <v>1264.7338201999999</v>
      </c>
      <c r="O20" s="105">
        <f t="shared" si="0"/>
        <v>-19.499304000000024</v>
      </c>
      <c r="P20" s="105">
        <f t="shared" si="1"/>
        <v>-119.81225900000015</v>
      </c>
      <c r="Q20" s="105">
        <f t="shared" si="2"/>
        <v>-0.6469999999999985</v>
      </c>
      <c r="R20" s="105">
        <f t="shared" si="3"/>
        <v>-9.01700000000001</v>
      </c>
      <c r="S20" s="108">
        <f t="shared" si="4"/>
        <v>-149.557863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3.5" thickBot="1">
      <c r="A21" s="10"/>
      <c r="B21" s="272"/>
      <c r="C21" s="75" t="s">
        <v>32</v>
      </c>
      <c r="D21" s="96" t="s">
        <v>33</v>
      </c>
      <c r="E21" s="97">
        <v>400</v>
      </c>
      <c r="F21" s="98">
        <v>500</v>
      </c>
      <c r="G21" s="98"/>
      <c r="H21" s="98"/>
      <c r="I21" s="99">
        <v>900</v>
      </c>
      <c r="J21" s="100">
        <v>400</v>
      </c>
      <c r="K21" s="100">
        <v>500</v>
      </c>
      <c r="L21" s="100"/>
      <c r="M21" s="100"/>
      <c r="N21" s="101">
        <v>900</v>
      </c>
      <c r="O21" s="100">
        <f t="shared" si="0"/>
        <v>0</v>
      </c>
      <c r="P21" s="100">
        <f t="shared" si="1"/>
        <v>0</v>
      </c>
      <c r="Q21" s="100">
        <f t="shared" si="2"/>
        <v>0</v>
      </c>
      <c r="R21" s="100">
        <f t="shared" si="3"/>
        <v>0</v>
      </c>
      <c r="S21" s="102">
        <f t="shared" si="4"/>
        <v>0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36" customHeight="1">
      <c r="A22" s="10"/>
      <c r="B22" s="111" t="s">
        <v>34</v>
      </c>
      <c r="C22" s="110" t="s">
        <v>35</v>
      </c>
      <c r="D22" s="44" t="s">
        <v>36</v>
      </c>
      <c r="E22" s="112">
        <v>1420</v>
      </c>
      <c r="F22" s="113">
        <v>2510</v>
      </c>
      <c r="G22" s="113"/>
      <c r="H22" s="113"/>
      <c r="I22" s="114">
        <v>3930</v>
      </c>
      <c r="J22" s="48">
        <v>1420</v>
      </c>
      <c r="K22" s="48">
        <v>2510</v>
      </c>
      <c r="L22" s="48"/>
      <c r="M22" s="48"/>
      <c r="N22" s="49">
        <v>3930</v>
      </c>
      <c r="O22" s="48">
        <f t="shared" si="0"/>
        <v>0</v>
      </c>
      <c r="P22" s="48">
        <f t="shared" si="1"/>
        <v>0</v>
      </c>
      <c r="Q22" s="48">
        <f t="shared" si="2"/>
        <v>0</v>
      </c>
      <c r="R22" s="48">
        <f t="shared" si="3"/>
        <v>0</v>
      </c>
      <c r="S22" s="115">
        <f t="shared" si="4"/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1" customFormat="1" ht="13.5" thickBot="1">
      <c r="A23" s="18"/>
      <c r="B23" s="50"/>
      <c r="C23" s="51"/>
      <c r="D23" s="116" t="s">
        <v>37</v>
      </c>
      <c r="E23" s="117">
        <f>E7+E10+E14+E20+E21+E22</f>
        <v>6089.7179590000005</v>
      </c>
      <c r="F23" s="117">
        <f>F7+F10+F14+F20+F21+F22</f>
        <v>6973.724226</v>
      </c>
      <c r="G23" s="117">
        <f>G7+G10+G14+G20+G21+G22</f>
        <v>218.83375099999998</v>
      </c>
      <c r="H23" s="117">
        <f>H7+H10+H14+H20+H21+H22</f>
        <v>265.003271</v>
      </c>
      <c r="I23" s="118">
        <v>13743</v>
      </c>
      <c r="J23" s="119">
        <f>J7+J10+J14+J20+J21+J22+J13</f>
        <v>6099.922744</v>
      </c>
      <c r="K23" s="119">
        <f>K7+K10+K14+K20+K21+K22+K13</f>
        <v>7068.118597</v>
      </c>
      <c r="L23" s="119">
        <f>L7+L10+L14+L20+L21+L22+L13</f>
        <v>205.02758599999999</v>
      </c>
      <c r="M23" s="119">
        <f>M7+M10+M14+M20+M21+M22+M13</f>
        <v>275.000552</v>
      </c>
      <c r="N23" s="119">
        <f>N7+N10+N14+N20+N21+N22+N13</f>
        <v>13832.5943064</v>
      </c>
      <c r="O23" s="117">
        <f t="shared" si="0"/>
        <v>-10.204784999999902</v>
      </c>
      <c r="P23" s="117">
        <f t="shared" si="1"/>
        <v>-94.39437099999941</v>
      </c>
      <c r="Q23" s="117">
        <f t="shared" si="2"/>
        <v>13.806164999999993</v>
      </c>
      <c r="R23" s="117">
        <f t="shared" si="3"/>
        <v>-9.997281000000044</v>
      </c>
      <c r="S23" s="120">
        <f t="shared" si="4"/>
        <v>-89.59430640000028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" customFormat="1" ht="13.5" thickBot="1">
      <c r="A24" s="18"/>
      <c r="B24" s="52"/>
      <c r="C24" s="53"/>
      <c r="D24" s="54" t="s">
        <v>38</v>
      </c>
      <c r="E24" s="55">
        <f aca="true" t="shared" si="6" ref="E24:N24">E23-E7</f>
        <v>3547.9651390000004</v>
      </c>
      <c r="F24" s="55">
        <f t="shared" si="6"/>
        <v>6177.227579</v>
      </c>
      <c r="G24" s="55">
        <f t="shared" si="6"/>
        <v>156.17994499999998</v>
      </c>
      <c r="H24" s="55">
        <f t="shared" si="6"/>
        <v>205.88128299999997</v>
      </c>
      <c r="I24" s="56">
        <f t="shared" si="6"/>
        <v>10226.4673136</v>
      </c>
      <c r="J24" s="55">
        <f t="shared" si="6"/>
        <v>3731.774108000001</v>
      </c>
      <c r="K24" s="55">
        <f t="shared" si="6"/>
        <v>6337.761407</v>
      </c>
      <c r="L24" s="55">
        <f t="shared" si="6"/>
        <v>147.690158</v>
      </c>
      <c r="M24" s="55">
        <f t="shared" si="6"/>
        <v>224.89454200000003</v>
      </c>
      <c r="N24" s="55">
        <f t="shared" si="6"/>
        <v>10575.041357200002</v>
      </c>
      <c r="O24" s="55">
        <f t="shared" si="0"/>
        <v>-183.80896900000062</v>
      </c>
      <c r="P24" s="55">
        <f t="shared" si="1"/>
        <v>-160.53382799999963</v>
      </c>
      <c r="Q24" s="55">
        <f t="shared" si="2"/>
        <v>8.489786999999978</v>
      </c>
      <c r="R24" s="55">
        <f t="shared" si="3"/>
        <v>-19.013259000000062</v>
      </c>
      <c r="S24" s="57">
        <f t="shared" si="4"/>
        <v>-348.57404360000146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2.75">
      <c r="A25" s="10"/>
      <c r="B25" s="18"/>
      <c r="C25" s="10"/>
      <c r="D25" s="1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3.5">
      <c r="A26" s="10"/>
      <c r="B26" s="58" t="s">
        <v>398</v>
      </c>
      <c r="C26" s="58"/>
      <c r="D26" s="58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2.75">
      <c r="A27" s="10"/>
      <c r="B27" s="18"/>
      <c r="C27" s="10"/>
      <c r="D27" s="39"/>
      <c r="E27" s="27"/>
      <c r="F27" s="27"/>
      <c r="G27" s="27"/>
      <c r="H27" s="59"/>
      <c r="I27" s="2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2.75">
      <c r="A28" s="10"/>
      <c r="B28" s="18"/>
      <c r="C28" s="10"/>
      <c r="D28" s="39"/>
      <c r="E28" s="29"/>
      <c r="F28" s="29"/>
      <c r="G28" s="29"/>
      <c r="H28" s="29"/>
      <c r="I28" s="29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2.75">
      <c r="A29" s="10"/>
      <c r="B29" s="18"/>
      <c r="C29" s="10"/>
      <c r="D29" s="39"/>
      <c r="E29" s="35"/>
      <c r="F29" s="35"/>
      <c r="G29" s="35"/>
      <c r="H29" s="35"/>
      <c r="I29" s="3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2.75">
      <c r="A30" s="10"/>
      <c r="B30" s="18"/>
      <c r="C30" s="10"/>
      <c r="D30" s="39"/>
      <c r="E30" s="33"/>
      <c r="F30" s="33"/>
      <c r="G30" s="33"/>
      <c r="H30" s="33"/>
      <c r="I30" s="33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2.75">
      <c r="A31" s="10"/>
      <c r="B31" s="18"/>
      <c r="C31" s="10"/>
      <c r="D31" s="39"/>
      <c r="E31" s="35"/>
      <c r="F31" s="35"/>
      <c r="G31" s="35"/>
      <c r="H31" s="35"/>
      <c r="I31" s="3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5">
      <c r="A32" s="10"/>
      <c r="B32" s="18"/>
      <c r="C32" s="10"/>
      <c r="D32" s="60"/>
      <c r="E32" s="61"/>
      <c r="F32" s="61"/>
      <c r="G32" s="61"/>
      <c r="H32" s="61"/>
      <c r="I32" s="6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10"/>
      <c r="B33" s="18"/>
      <c r="C33" s="10"/>
      <c r="D33" s="39"/>
      <c r="E33" s="29"/>
      <c r="F33" s="29"/>
      <c r="G33" s="29"/>
      <c r="H33" s="29"/>
      <c r="I33" s="29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10"/>
      <c r="B34" s="18"/>
      <c r="C34" s="10"/>
      <c r="D34" s="39"/>
      <c r="E34" s="29"/>
      <c r="F34" s="29"/>
      <c r="G34" s="29"/>
      <c r="H34" s="29"/>
      <c r="I34" s="29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10"/>
      <c r="B35" s="18"/>
      <c r="C35" s="10"/>
      <c r="D35" s="60"/>
      <c r="E35" s="29"/>
      <c r="F35" s="29"/>
      <c r="G35" s="29"/>
      <c r="H35" s="29"/>
      <c r="I35" s="29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10"/>
      <c r="B36" s="18"/>
      <c r="C36" s="10"/>
      <c r="D36" s="60"/>
      <c r="E36" s="35"/>
      <c r="F36" s="35"/>
      <c r="G36" s="35"/>
      <c r="H36" s="35"/>
      <c r="I36" s="29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10"/>
      <c r="B37" s="18"/>
      <c r="C37" s="10"/>
      <c r="D37" s="60"/>
      <c r="E37" s="35"/>
      <c r="F37" s="35"/>
      <c r="G37" s="35"/>
      <c r="H37" s="35"/>
      <c r="I37" s="29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10"/>
      <c r="B38" s="18"/>
      <c r="C38" s="10"/>
      <c r="D38" s="39"/>
      <c r="E38" s="29"/>
      <c r="F38" s="29"/>
      <c r="G38" s="29"/>
      <c r="H38" s="29"/>
      <c r="I38" s="29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10"/>
      <c r="B39" s="18"/>
      <c r="C39" s="10"/>
      <c r="D39" s="39"/>
      <c r="E39" s="29"/>
      <c r="F39" s="29"/>
      <c r="G39" s="29"/>
      <c r="H39" s="29"/>
      <c r="I39" s="29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10"/>
      <c r="B40" s="18"/>
      <c r="C40" s="10"/>
      <c r="D40" s="39"/>
      <c r="E40" s="29"/>
      <c r="F40" s="29"/>
      <c r="G40" s="29"/>
      <c r="H40" s="29"/>
      <c r="I40" s="29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10"/>
      <c r="B41" s="18"/>
      <c r="C41" s="10"/>
      <c r="D41" s="60"/>
      <c r="E41" s="29"/>
      <c r="F41" s="29"/>
      <c r="G41" s="29"/>
      <c r="H41" s="29"/>
      <c r="I41" s="29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10"/>
      <c r="B42" s="18"/>
      <c r="C42" s="10"/>
      <c r="D42" s="60"/>
      <c r="E42" s="29"/>
      <c r="F42" s="29"/>
      <c r="G42" s="29"/>
      <c r="H42" s="29"/>
      <c r="I42" s="29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10"/>
      <c r="B43" s="18"/>
      <c r="C43" s="10"/>
      <c r="D43" s="60"/>
      <c r="E43" s="35"/>
      <c r="F43" s="35"/>
      <c r="G43" s="35"/>
      <c r="H43" s="35"/>
      <c r="I43" s="29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10"/>
      <c r="B44" s="18"/>
      <c r="C44" s="10"/>
      <c r="D44" s="60"/>
      <c r="E44" s="35"/>
      <c r="F44" s="35"/>
      <c r="G44" s="35"/>
      <c r="H44" s="35"/>
      <c r="I44" s="29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10"/>
      <c r="B45" s="18"/>
      <c r="C45" s="10"/>
      <c r="D45" s="39"/>
      <c r="E45" s="29"/>
      <c r="F45" s="29"/>
      <c r="G45" s="29"/>
      <c r="H45" s="29"/>
      <c r="I45" s="29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8"/>
      <c r="C46" s="10"/>
      <c r="D46" s="39"/>
      <c r="E46" s="29"/>
      <c r="F46" s="29"/>
      <c r="G46" s="29"/>
      <c r="H46" s="29"/>
      <c r="I46" s="29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B47" s="18"/>
      <c r="C47" s="10"/>
      <c r="D47" s="39"/>
      <c r="E47" s="29"/>
      <c r="F47" s="29"/>
      <c r="G47" s="29"/>
      <c r="H47" s="29"/>
      <c r="I47" s="29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2.75">
      <c r="A48" s="10"/>
      <c r="B48" s="18"/>
      <c r="C48" s="10"/>
      <c r="D48" s="60"/>
      <c r="E48" s="265"/>
      <c r="F48" s="265"/>
      <c r="G48" s="265"/>
      <c r="H48" s="265"/>
      <c r="I48" s="29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2.75">
      <c r="A49" s="10"/>
      <c r="B49" s="18"/>
      <c r="C49" s="10"/>
      <c r="D49" s="39"/>
      <c r="E49" s="29"/>
      <c r="F49" s="29"/>
      <c r="G49" s="35"/>
      <c r="H49" s="35"/>
      <c r="I49" s="29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2.75">
      <c r="A50" s="10"/>
      <c r="B50" s="18"/>
      <c r="C50" s="10"/>
      <c r="D50" s="39"/>
      <c r="E50" s="29"/>
      <c r="F50" s="29"/>
      <c r="G50" s="35"/>
      <c r="H50" s="35"/>
      <c r="I50" s="29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2.75">
      <c r="A51" s="10"/>
      <c r="B51" s="18"/>
      <c r="C51" s="10"/>
      <c r="D51" s="39"/>
      <c r="E51" s="35"/>
      <c r="F51" s="35"/>
      <c r="G51" s="35"/>
      <c r="H51" s="35"/>
      <c r="I51" s="35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2.75">
      <c r="A52" s="10"/>
      <c r="B52" s="18"/>
      <c r="C52" s="10"/>
      <c r="D52" s="60"/>
      <c r="E52" s="29"/>
      <c r="F52" s="29"/>
      <c r="G52" s="29"/>
      <c r="H52" s="29"/>
      <c r="I52" s="29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2.75">
      <c r="A53" s="10"/>
      <c r="B53" s="18"/>
      <c r="C53" s="10"/>
      <c r="D53" s="60"/>
      <c r="E53" s="29"/>
      <c r="F53" s="29"/>
      <c r="G53" s="29"/>
      <c r="H53" s="29"/>
      <c r="I53" s="29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2.75">
      <c r="A54" s="10"/>
      <c r="B54" s="18"/>
      <c r="C54" s="10"/>
      <c r="D54" s="1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2.75">
      <c r="A55" s="10"/>
      <c r="B55" s="18"/>
      <c r="C55" s="10"/>
      <c r="D55" s="1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2.75">
      <c r="A56" s="10"/>
      <c r="B56" s="18"/>
      <c r="C56" s="10"/>
      <c r="D56" s="1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2.75">
      <c r="A57" s="10"/>
      <c r="B57" s="18"/>
      <c r="C57" s="10"/>
      <c r="D57" s="1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12.75">
      <c r="A58" s="10"/>
      <c r="B58" s="18"/>
      <c r="C58" s="10"/>
      <c r="D58" s="1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2.75">
      <c r="A59" s="10"/>
      <c r="B59" s="18"/>
      <c r="C59" s="10"/>
      <c r="D59" s="1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12.75">
      <c r="A60" s="10"/>
      <c r="B60" s="18"/>
      <c r="C60" s="10"/>
      <c r="D60" s="1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12.75">
      <c r="A61" s="10"/>
      <c r="B61" s="18"/>
      <c r="C61" s="10"/>
      <c r="D61" s="1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12.75">
      <c r="A62" s="10"/>
      <c r="B62" s="18"/>
      <c r="C62" s="10"/>
      <c r="D62" s="1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2.75">
      <c r="A63" s="10"/>
      <c r="B63" s="18"/>
      <c r="C63" s="10"/>
      <c r="D63" s="1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2.75">
      <c r="A64" s="10"/>
      <c r="B64" s="18"/>
      <c r="C64" s="10"/>
      <c r="D64" s="1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2.75">
      <c r="A65" s="10"/>
      <c r="B65" s="18"/>
      <c r="C65" s="10"/>
      <c r="D65" s="1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2.75">
      <c r="A66" s="10"/>
      <c r="B66" s="18"/>
      <c r="C66" s="10"/>
      <c r="D66" s="1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2.75">
      <c r="A67" s="10"/>
      <c r="B67" s="18"/>
      <c r="C67" s="10"/>
      <c r="D67" s="1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2.75">
      <c r="A68" s="10"/>
      <c r="B68" s="18"/>
      <c r="C68" s="10"/>
      <c r="D68" s="1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2.75">
      <c r="A69" s="10"/>
      <c r="B69" s="18"/>
      <c r="C69" s="10"/>
      <c r="D69" s="1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12.75">
      <c r="A70" s="10"/>
      <c r="B70" s="18"/>
      <c r="C70" s="10"/>
      <c r="D70" s="1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2.75">
      <c r="A71" s="10"/>
      <c r="B71" s="18"/>
      <c r="C71" s="10"/>
      <c r="D71" s="1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12.75">
      <c r="A72" s="10"/>
      <c r="B72" s="18"/>
      <c r="C72" s="10"/>
      <c r="D72" s="1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12.75">
      <c r="A73" s="10"/>
      <c r="B73" s="18"/>
      <c r="C73" s="10"/>
      <c r="D73" s="1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12.75">
      <c r="A74" s="10"/>
      <c r="B74" s="18"/>
      <c r="C74" s="10"/>
      <c r="D74" s="1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12.75">
      <c r="A75" s="10"/>
      <c r="B75" s="18"/>
      <c r="C75" s="10"/>
      <c r="D75" s="1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12.75">
      <c r="A76" s="10"/>
      <c r="B76" s="18"/>
      <c r="C76" s="10"/>
      <c r="D76" s="1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12.75">
      <c r="A77" s="10"/>
      <c r="B77" s="18"/>
      <c r="C77" s="10"/>
      <c r="D77" s="1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12.75">
      <c r="A78" s="10"/>
      <c r="B78" s="18"/>
      <c r="C78" s="10"/>
      <c r="D78" s="1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12.75">
      <c r="A79" s="10"/>
      <c r="B79" s="18"/>
      <c r="C79" s="10"/>
      <c r="D79" s="1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12.75">
      <c r="A80" s="10"/>
      <c r="B80" s="18"/>
      <c r="C80" s="10"/>
      <c r="D80" s="1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2.75">
      <c r="A81" s="10"/>
      <c r="B81" s="18"/>
      <c r="C81" s="10"/>
      <c r="D81" s="1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12.75">
      <c r="A82" s="10"/>
      <c r="B82" s="18"/>
      <c r="C82" s="10"/>
      <c r="D82" s="1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12.75">
      <c r="A83" s="10"/>
      <c r="B83" s="18"/>
      <c r="C83" s="10"/>
      <c r="D83" s="1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12.75">
      <c r="A84" s="10"/>
      <c r="B84" s="18"/>
      <c r="C84" s="10"/>
      <c r="D84" s="1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2.75">
      <c r="A85" s="10"/>
      <c r="B85" s="18"/>
      <c r="C85" s="10"/>
      <c r="D85" s="1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2.75">
      <c r="A86" s="10"/>
      <c r="B86" s="18"/>
      <c r="C86" s="10"/>
      <c r="D86" s="1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2.75">
      <c r="A87" s="10"/>
      <c r="B87" s="18"/>
      <c r="C87" s="10"/>
      <c r="D87" s="1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2.75">
      <c r="A88" s="10"/>
      <c r="B88" s="18"/>
      <c r="C88" s="10"/>
      <c r="D88" s="1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2.75">
      <c r="A89" s="10"/>
      <c r="B89" s="18"/>
      <c r="C89" s="10"/>
      <c r="D89" s="1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2.75">
      <c r="A90" s="10"/>
      <c r="B90" s="18"/>
      <c r="C90" s="10"/>
      <c r="D90" s="1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2.75">
      <c r="A91" s="10"/>
      <c r="B91" s="18"/>
      <c r="C91" s="10"/>
      <c r="D91" s="1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2.75">
      <c r="A92" s="10"/>
      <c r="B92" s="18"/>
      <c r="C92" s="10"/>
      <c r="D92" s="1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2.75">
      <c r="A93" s="10"/>
      <c r="B93" s="18"/>
      <c r="C93" s="10"/>
      <c r="D93" s="1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ht="12.75">
      <c r="A94" s="10"/>
      <c r="B94" s="18"/>
      <c r="C94" s="10"/>
      <c r="D94" s="1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ht="12.75">
      <c r="A95" s="10"/>
      <c r="B95" s="18"/>
      <c r="C95" s="10"/>
      <c r="D95" s="1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ht="12.75">
      <c r="A96" s="10"/>
      <c r="B96" s="18"/>
      <c r="C96" s="10"/>
      <c r="D96" s="1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12.75">
      <c r="A97" s="10"/>
      <c r="B97" s="18"/>
      <c r="C97" s="10"/>
      <c r="D97" s="1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2.75">
      <c r="A98" s="10"/>
      <c r="B98" s="18"/>
      <c r="C98" s="10"/>
      <c r="D98" s="1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2.75">
      <c r="A99" s="10"/>
      <c r="B99" s="18"/>
      <c r="C99" s="10"/>
      <c r="D99" s="1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12.75">
      <c r="A100" s="10"/>
      <c r="B100" s="18"/>
      <c r="C100" s="10"/>
      <c r="D100" s="1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12.75">
      <c r="A101" s="10"/>
      <c r="B101" s="18"/>
      <c r="C101" s="10"/>
      <c r="D101" s="1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12.75">
      <c r="A102" s="10"/>
      <c r="B102" s="18"/>
      <c r="C102" s="10"/>
      <c r="D102" s="1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12.75">
      <c r="A103" s="10"/>
      <c r="B103" s="18"/>
      <c r="C103" s="10"/>
      <c r="D103" s="1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12.75">
      <c r="A104" s="10"/>
      <c r="B104" s="18"/>
      <c r="C104" s="10"/>
      <c r="D104" s="1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ht="12.75">
      <c r="A105" s="10"/>
      <c r="B105" s="18"/>
      <c r="C105" s="10"/>
      <c r="D105" s="1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ht="12.75">
      <c r="A106" s="10"/>
      <c r="B106" s="18"/>
      <c r="C106" s="10"/>
      <c r="D106" s="1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12.75">
      <c r="A107" s="10"/>
      <c r="B107" s="18"/>
      <c r="C107" s="10"/>
      <c r="D107" s="1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ht="12.75">
      <c r="A108" s="10"/>
      <c r="B108" s="18"/>
      <c r="C108" s="10"/>
      <c r="D108" s="1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12.75">
      <c r="A109" s="10"/>
      <c r="B109" s="18"/>
      <c r="C109" s="10"/>
      <c r="D109" s="1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12.75">
      <c r="A110" s="10"/>
      <c r="B110" s="18"/>
      <c r="C110" s="10"/>
      <c r="D110" s="1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12.75">
      <c r="A111" s="10"/>
      <c r="B111" s="18"/>
      <c r="C111" s="10"/>
      <c r="D111" s="1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12.75">
      <c r="A112" s="10"/>
      <c r="B112" s="18"/>
      <c r="C112" s="10"/>
      <c r="D112" s="1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2.75">
      <c r="A113" s="10"/>
      <c r="B113" s="18"/>
      <c r="C113" s="10"/>
      <c r="D113" s="1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2.75">
      <c r="A114" s="10"/>
      <c r="B114" s="18"/>
      <c r="C114" s="10"/>
      <c r="D114" s="1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2.75">
      <c r="A115" s="10"/>
      <c r="B115" s="18"/>
      <c r="C115" s="10"/>
      <c r="D115" s="1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12.75">
      <c r="A116" s="10"/>
      <c r="B116" s="18"/>
      <c r="C116" s="10"/>
      <c r="D116" s="1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12.75">
      <c r="A117" s="10"/>
      <c r="B117" s="18"/>
      <c r="C117" s="10"/>
      <c r="D117" s="1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2.75">
      <c r="A118" s="10"/>
      <c r="B118" s="18"/>
      <c r="C118" s="10"/>
      <c r="D118" s="1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2.75">
      <c r="A119" s="10"/>
      <c r="B119" s="18"/>
      <c r="C119" s="10"/>
      <c r="D119" s="1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2.75">
      <c r="A120" s="10"/>
      <c r="B120" s="18"/>
      <c r="C120" s="10"/>
      <c r="D120" s="1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</sheetData>
  <mergeCells count="6">
    <mergeCell ref="B8:B10"/>
    <mergeCell ref="B11:B21"/>
    <mergeCell ref="C4:C5"/>
    <mergeCell ref="B1:K1"/>
    <mergeCell ref="B4:B5"/>
    <mergeCell ref="D4:D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77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6.57421875" style="0" customWidth="1"/>
    <col min="3" max="7" width="11.421875" style="0" customWidth="1"/>
    <col min="8" max="8" width="11.421875" style="2" customWidth="1"/>
    <col min="9" max="16384" width="11.421875" style="0" customWidth="1"/>
  </cols>
  <sheetData>
    <row r="1" spans="1:39" ht="66.75" customHeight="1">
      <c r="A1" s="10"/>
      <c r="B1" s="278" t="s">
        <v>413</v>
      </c>
      <c r="C1" s="278"/>
      <c r="D1" s="278"/>
      <c r="E1" s="278"/>
      <c r="F1" s="278"/>
      <c r="G1" s="278"/>
      <c r="H1" s="278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6.5" thickBot="1">
      <c r="A2" s="10"/>
      <c r="B2" s="225"/>
      <c r="C2" s="225"/>
      <c r="D2" s="225"/>
      <c r="E2" s="225"/>
      <c r="F2" s="225"/>
      <c r="G2" s="225"/>
      <c r="H2" s="22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12.75">
      <c r="A3" s="10"/>
      <c r="B3" s="237" t="s">
        <v>39</v>
      </c>
      <c r="C3" s="238" t="s">
        <v>3</v>
      </c>
      <c r="D3" s="239" t="s">
        <v>4</v>
      </c>
      <c r="E3" s="239" t="s">
        <v>5</v>
      </c>
      <c r="F3" s="239" t="s">
        <v>40</v>
      </c>
      <c r="G3" s="240" t="s">
        <v>357</v>
      </c>
      <c r="H3" s="165" t="s">
        <v>358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2.75">
      <c r="A4" s="10"/>
      <c r="B4" s="241"/>
      <c r="C4" s="242" t="s">
        <v>10</v>
      </c>
      <c r="D4" s="243" t="s">
        <v>11</v>
      </c>
      <c r="E4" s="243" t="s">
        <v>9</v>
      </c>
      <c r="F4" s="243" t="s">
        <v>10</v>
      </c>
      <c r="G4" s="244" t="s">
        <v>10</v>
      </c>
      <c r="H4" s="16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2.75">
      <c r="A5" s="10"/>
      <c r="B5" s="245" t="s">
        <v>41</v>
      </c>
      <c r="C5" s="246">
        <v>7.37</v>
      </c>
      <c r="D5" s="247">
        <v>15.5</v>
      </c>
      <c r="E5" s="247">
        <v>0.992</v>
      </c>
      <c r="F5" s="247"/>
      <c r="G5" s="247">
        <v>24.8</v>
      </c>
      <c r="H5" s="248">
        <v>1972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12.75">
      <c r="A6" s="10"/>
      <c r="B6" s="249" t="s">
        <v>42</v>
      </c>
      <c r="C6" s="246">
        <v>2.931</v>
      </c>
      <c r="D6" s="247">
        <v>7.3</v>
      </c>
      <c r="E6" s="247">
        <v>0.52</v>
      </c>
      <c r="F6" s="247"/>
      <c r="G6" s="247">
        <v>11.2</v>
      </c>
      <c r="H6" s="248">
        <v>1968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12.75">
      <c r="A7" s="10"/>
      <c r="B7" s="249" t="s">
        <v>43</v>
      </c>
      <c r="C7" s="246">
        <v>4.829</v>
      </c>
      <c r="D7" s="247">
        <v>2</v>
      </c>
      <c r="E7" s="247">
        <v>0.21</v>
      </c>
      <c r="F7" s="247"/>
      <c r="G7" s="247">
        <v>7.2</v>
      </c>
      <c r="H7" s="248">
        <v>1972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12.75">
      <c r="A8" s="10"/>
      <c r="B8" s="249" t="s">
        <v>44</v>
      </c>
      <c r="C8" s="246">
        <v>5.571</v>
      </c>
      <c r="D8" s="247">
        <v>1.6</v>
      </c>
      <c r="E8" s="247"/>
      <c r="F8" s="247">
        <v>0.113</v>
      </c>
      <c r="G8" s="247">
        <v>7.3</v>
      </c>
      <c r="H8" s="248">
        <v>1987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ht="12.75">
      <c r="A9" s="10"/>
      <c r="B9" s="249" t="s">
        <v>45</v>
      </c>
      <c r="C9" s="246">
        <v>1.31</v>
      </c>
      <c r="D9" s="247">
        <v>2.2</v>
      </c>
      <c r="E9" s="247"/>
      <c r="F9" s="247"/>
      <c r="G9" s="247">
        <v>3.5</v>
      </c>
      <c r="H9" s="248">
        <v>1975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2.75">
      <c r="A10" s="10"/>
      <c r="B10" s="249" t="s">
        <v>46</v>
      </c>
      <c r="C10" s="246">
        <v>0.4</v>
      </c>
      <c r="D10" s="247">
        <v>0.1</v>
      </c>
      <c r="E10" s="247"/>
      <c r="F10" s="247"/>
      <c r="G10" s="247">
        <v>0.5</v>
      </c>
      <c r="H10" s="248">
        <v>1982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ht="12.75">
      <c r="A11" s="10"/>
      <c r="B11" s="249" t="s">
        <v>47</v>
      </c>
      <c r="C11" s="246"/>
      <c r="D11" s="247">
        <v>11.6</v>
      </c>
      <c r="E11" s="247"/>
      <c r="F11" s="247"/>
      <c r="G11" s="247">
        <v>11.676</v>
      </c>
      <c r="H11" s="248">
        <v>1974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2.75">
      <c r="A12" s="10"/>
      <c r="B12" s="249" t="s">
        <v>48</v>
      </c>
      <c r="C12" s="246"/>
      <c r="D12" s="247">
        <v>27.26</v>
      </c>
      <c r="E12" s="247"/>
      <c r="F12" s="247">
        <v>0.2</v>
      </c>
      <c r="G12" s="247">
        <v>27.5</v>
      </c>
      <c r="H12" s="248">
        <v>1974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2.75">
      <c r="A13" s="10"/>
      <c r="B13" s="249" t="s">
        <v>49</v>
      </c>
      <c r="C13" s="246">
        <v>3.877</v>
      </c>
      <c r="D13" s="247">
        <v>9.688</v>
      </c>
      <c r="E13" s="247">
        <v>0.565</v>
      </c>
      <c r="F13" s="247"/>
      <c r="G13" s="247">
        <v>14.6385</v>
      </c>
      <c r="H13" s="248">
        <v>1978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12.75">
      <c r="A14" s="10"/>
      <c r="B14" s="249" t="s">
        <v>50</v>
      </c>
      <c r="C14" s="246">
        <v>12.154</v>
      </c>
      <c r="D14" s="247">
        <v>26</v>
      </c>
      <c r="E14" s="247">
        <v>1.431</v>
      </c>
      <c r="F14" s="247"/>
      <c r="G14" s="247">
        <v>40.8</v>
      </c>
      <c r="H14" s="248">
        <v>1970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12.75">
      <c r="A15" s="10"/>
      <c r="B15" s="249" t="s">
        <v>51</v>
      </c>
      <c r="C15" s="246">
        <v>7.9</v>
      </c>
      <c r="D15" s="247"/>
      <c r="E15" s="247"/>
      <c r="F15" s="247"/>
      <c r="G15" s="247">
        <v>7.9</v>
      </c>
      <c r="H15" s="248">
        <v>1987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12.75">
      <c r="A16" s="10"/>
      <c r="B16" s="250" t="s">
        <v>52</v>
      </c>
      <c r="C16" s="251"/>
      <c r="D16" s="252">
        <v>9.2</v>
      </c>
      <c r="E16" s="252"/>
      <c r="F16" s="252">
        <v>0.0558</v>
      </c>
      <c r="G16" s="252">
        <v>9.3</v>
      </c>
      <c r="H16" s="248">
        <v>1973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ht="12.75">
      <c r="A17" s="10"/>
      <c r="B17" s="253" t="s">
        <v>53</v>
      </c>
      <c r="C17" s="254">
        <v>46.2</v>
      </c>
      <c r="D17" s="254">
        <f>SUM(D5:D16)</f>
        <v>112.44800000000001</v>
      </c>
      <c r="E17" s="254">
        <f>SUM(E5:E16)</f>
        <v>3.718</v>
      </c>
      <c r="F17" s="254">
        <f>SUM(F5:F16)</f>
        <v>0.3688</v>
      </c>
      <c r="G17" s="254">
        <v>166.2</v>
      </c>
      <c r="H17" s="255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t="12.75">
      <c r="A18" s="10"/>
      <c r="B18" s="256" t="s">
        <v>54</v>
      </c>
      <c r="C18" s="257">
        <v>12.351817</v>
      </c>
      <c r="D18" s="258"/>
      <c r="E18" s="258"/>
      <c r="F18" s="258"/>
      <c r="G18" s="258">
        <f aca="true" t="shared" si="0" ref="G18:G62">C18+D18+E18*1.9+F18</f>
        <v>12.351817</v>
      </c>
      <c r="H18" s="255">
        <v>1967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2.75">
      <c r="A19" s="10"/>
      <c r="B19" s="256" t="s">
        <v>55</v>
      </c>
      <c r="C19" s="246">
        <v>41.258236</v>
      </c>
      <c r="D19" s="247">
        <v>1.879678</v>
      </c>
      <c r="E19" s="247">
        <v>0.67183</v>
      </c>
      <c r="F19" s="247">
        <v>0.102684</v>
      </c>
      <c r="G19" s="247">
        <f t="shared" si="0"/>
        <v>44.51707499999999</v>
      </c>
      <c r="H19" s="255">
        <v>1980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12.75">
      <c r="A20" s="10"/>
      <c r="B20" s="256" t="s">
        <v>56</v>
      </c>
      <c r="C20" s="246">
        <v>87.880612</v>
      </c>
      <c r="D20" s="247">
        <v>0.531356</v>
      </c>
      <c r="E20" s="247">
        <v>0.67066</v>
      </c>
      <c r="F20" s="247">
        <v>0.147191</v>
      </c>
      <c r="G20" s="247">
        <f t="shared" si="0"/>
        <v>89.83341300000001</v>
      </c>
      <c r="H20" s="255">
        <v>1984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ht="12.75">
      <c r="A21" s="10"/>
      <c r="B21" s="256" t="s">
        <v>57</v>
      </c>
      <c r="C21" s="246">
        <v>312.126569</v>
      </c>
      <c r="D21" s="247">
        <v>120.928872</v>
      </c>
      <c r="E21" s="247">
        <v>10.585725</v>
      </c>
      <c r="F21" s="247"/>
      <c r="G21" s="247">
        <f t="shared" si="0"/>
        <v>453.16831850000005</v>
      </c>
      <c r="H21" s="255">
        <v>1969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12.75">
      <c r="A22" s="10"/>
      <c r="B22" s="256" t="s">
        <v>58</v>
      </c>
      <c r="C22" s="246">
        <v>71.488883</v>
      </c>
      <c r="D22" s="247">
        <v>33.368213</v>
      </c>
      <c r="E22" s="247">
        <v>3.2664410000000004</v>
      </c>
      <c r="F22" s="247"/>
      <c r="G22" s="247">
        <f t="shared" si="0"/>
        <v>111.0633339</v>
      </c>
      <c r="H22" s="255">
        <v>1970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12.75">
      <c r="A23" s="10"/>
      <c r="B23" s="256" t="s">
        <v>59</v>
      </c>
      <c r="C23" s="246">
        <v>7.8149370000000005</v>
      </c>
      <c r="D23" s="247">
        <v>2.503589</v>
      </c>
      <c r="E23" s="247">
        <v>0.293223</v>
      </c>
      <c r="F23" s="247"/>
      <c r="G23" s="247">
        <f t="shared" si="0"/>
        <v>10.8756497</v>
      </c>
      <c r="H23" s="255">
        <v>1988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12.75">
      <c r="A24" s="10"/>
      <c r="B24" s="256" t="s">
        <v>60</v>
      </c>
      <c r="C24" s="246"/>
      <c r="D24" s="247">
        <v>114.59793099999999</v>
      </c>
      <c r="E24" s="247"/>
      <c r="F24" s="247">
        <v>0.4580559999999999</v>
      </c>
      <c r="G24" s="247">
        <f t="shared" si="0"/>
        <v>115.05598699999999</v>
      </c>
      <c r="H24" s="255">
        <v>1971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12" customHeight="1">
      <c r="A25" s="10"/>
      <c r="B25" s="256" t="s">
        <v>61</v>
      </c>
      <c r="C25" s="246">
        <v>2.902959</v>
      </c>
      <c r="D25" s="247"/>
      <c r="E25" s="247"/>
      <c r="F25" s="247"/>
      <c r="G25" s="247">
        <f t="shared" si="0"/>
        <v>2.902959</v>
      </c>
      <c r="H25" s="255">
        <v>1995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2.75">
      <c r="A26" s="10"/>
      <c r="B26" s="256" t="s">
        <v>62</v>
      </c>
      <c r="C26" s="246">
        <v>295.18448</v>
      </c>
      <c r="D26" s="247">
        <v>20.050324999999997</v>
      </c>
      <c r="E26" s="247">
        <v>1.528896</v>
      </c>
      <c r="F26" s="247">
        <v>0.7384660000000001</v>
      </c>
      <c r="G26" s="247">
        <f t="shared" si="0"/>
        <v>318.87817340000004</v>
      </c>
      <c r="H26" s="255">
        <v>1978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12.75">
      <c r="A27" s="10"/>
      <c r="B27" s="256" t="s">
        <v>63</v>
      </c>
      <c r="C27" s="246">
        <v>12.835711999999997</v>
      </c>
      <c r="D27" s="247">
        <v>3.00148</v>
      </c>
      <c r="E27" s="247">
        <v>0.19921499999999998</v>
      </c>
      <c r="F27" s="247">
        <v>0.098997</v>
      </c>
      <c r="G27" s="247">
        <f t="shared" si="0"/>
        <v>16.314697499999998</v>
      </c>
      <c r="H27" s="255">
        <v>1978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12.75">
      <c r="A28" s="10"/>
      <c r="B28" s="256" t="s">
        <v>64</v>
      </c>
      <c r="C28" s="246"/>
      <c r="D28" s="247"/>
      <c r="E28" s="247">
        <v>0.641239</v>
      </c>
      <c r="F28" s="247">
        <v>2.1330199999999997</v>
      </c>
      <c r="G28" s="247">
        <f t="shared" si="0"/>
        <v>3.3513740999999997</v>
      </c>
      <c r="H28" s="255">
        <v>1982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2.75">
      <c r="A29" s="10"/>
      <c r="B29" s="256" t="s">
        <v>65</v>
      </c>
      <c r="C29" s="246">
        <v>30.979006000000002</v>
      </c>
      <c r="D29" s="247">
        <v>5.246303</v>
      </c>
      <c r="E29" s="247">
        <v>1.701374</v>
      </c>
      <c r="F29" s="247"/>
      <c r="G29" s="247">
        <f t="shared" si="0"/>
        <v>39.457919600000004</v>
      </c>
      <c r="H29" s="255">
        <v>1980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t="12.75">
      <c r="A30" s="10"/>
      <c r="B30" s="256" t="s">
        <v>66</v>
      </c>
      <c r="C30" s="246">
        <v>81.88270099999998</v>
      </c>
      <c r="D30" s="247">
        <v>4.521205</v>
      </c>
      <c r="E30" s="247">
        <v>0.122401</v>
      </c>
      <c r="F30" s="247">
        <v>0.061788</v>
      </c>
      <c r="G30" s="247">
        <f t="shared" si="0"/>
        <v>86.69825589999998</v>
      </c>
      <c r="H30" s="255">
        <v>1985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12.75">
      <c r="A31" s="10"/>
      <c r="B31" s="256" t="s">
        <v>67</v>
      </c>
      <c r="C31" s="246">
        <v>6.246459999999999</v>
      </c>
      <c r="D31" s="247">
        <v>43.232566999999996</v>
      </c>
      <c r="E31" s="247"/>
      <c r="F31" s="247"/>
      <c r="G31" s="247">
        <f t="shared" si="0"/>
        <v>49.479026999999995</v>
      </c>
      <c r="H31" s="255">
        <v>1972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12.75">
      <c r="A32" s="10"/>
      <c r="B32" s="256" t="s">
        <v>68</v>
      </c>
      <c r="C32" s="246">
        <v>7.272304</v>
      </c>
      <c r="D32" s="247">
        <v>1.322828</v>
      </c>
      <c r="E32" s="247">
        <v>0.21062599999999998</v>
      </c>
      <c r="F32" s="247"/>
      <c r="G32" s="247">
        <f t="shared" si="0"/>
        <v>8.9953214</v>
      </c>
      <c r="H32" s="255">
        <v>1974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ht="12.75">
      <c r="A33" s="10"/>
      <c r="B33" s="256" t="s">
        <v>69</v>
      </c>
      <c r="C33" s="246">
        <v>1.265958</v>
      </c>
      <c r="D33" s="247">
        <v>2.695906</v>
      </c>
      <c r="E33" s="247">
        <v>0.013946</v>
      </c>
      <c r="F33" s="247">
        <v>0.006921</v>
      </c>
      <c r="G33" s="247">
        <f t="shared" si="0"/>
        <v>3.9952824</v>
      </c>
      <c r="H33" s="255">
        <v>1982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ht="12.75">
      <c r="A34" s="10"/>
      <c r="B34" s="256" t="s">
        <v>70</v>
      </c>
      <c r="C34" s="246">
        <v>16.095661999999997</v>
      </c>
      <c r="D34" s="247">
        <v>0.5992999999999999</v>
      </c>
      <c r="E34" s="247"/>
      <c r="F34" s="247"/>
      <c r="G34" s="247">
        <f t="shared" si="0"/>
        <v>16.694961999999997</v>
      </c>
      <c r="H34" s="255">
        <v>1994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t="12.75">
      <c r="A35" s="10"/>
      <c r="B35" s="256" t="s">
        <v>71</v>
      </c>
      <c r="C35" s="246">
        <v>13.144353999999998</v>
      </c>
      <c r="D35" s="247">
        <v>0.34777900000000006</v>
      </c>
      <c r="E35" s="247">
        <v>0.31296199999999996</v>
      </c>
      <c r="F35" s="247">
        <v>0.002096</v>
      </c>
      <c r="G35" s="247">
        <f t="shared" si="0"/>
        <v>14.088856799999999</v>
      </c>
      <c r="H35" s="255">
        <v>1975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ht="12.75">
      <c r="A36" s="10"/>
      <c r="B36" s="256" t="s">
        <v>72</v>
      </c>
      <c r="C36" s="246">
        <v>14.306424</v>
      </c>
      <c r="D36" s="247"/>
      <c r="E36" s="247"/>
      <c r="F36" s="247"/>
      <c r="G36" s="247">
        <f t="shared" si="0"/>
        <v>14.306424</v>
      </c>
      <c r="H36" s="255">
        <v>1986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t="12.75">
      <c r="A37" s="10"/>
      <c r="B37" s="256" t="s">
        <v>73</v>
      </c>
      <c r="C37" s="246">
        <v>47.023265</v>
      </c>
      <c r="D37" s="247">
        <v>1.875779</v>
      </c>
      <c r="E37" s="247">
        <v>0.136079</v>
      </c>
      <c r="F37" s="247">
        <v>0.08390500000000001</v>
      </c>
      <c r="G37" s="247">
        <f t="shared" si="0"/>
        <v>49.241499100000006</v>
      </c>
      <c r="H37" s="255">
        <v>1992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ht="12.75">
      <c r="A38" s="10"/>
      <c r="B38" s="256" t="s">
        <v>74</v>
      </c>
      <c r="C38" s="246">
        <v>302.026846</v>
      </c>
      <c r="D38" s="247">
        <v>7.990016000000001</v>
      </c>
      <c r="E38" s="247">
        <v>0.909119</v>
      </c>
      <c r="F38" s="247">
        <v>0.9357139999999999</v>
      </c>
      <c r="G38" s="247">
        <f t="shared" si="0"/>
        <v>312.67990210000005</v>
      </c>
      <c r="H38" s="255">
        <v>1979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ht="12.75">
      <c r="A39" s="10"/>
      <c r="B39" s="256" t="s">
        <v>75</v>
      </c>
      <c r="C39" s="246">
        <v>10.248048</v>
      </c>
      <c r="D39" s="247"/>
      <c r="E39" s="247"/>
      <c r="F39" s="247"/>
      <c r="G39" s="247">
        <f t="shared" si="0"/>
        <v>10.248048</v>
      </c>
      <c r="H39" s="255">
        <v>1984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12.75">
      <c r="A40" s="10"/>
      <c r="B40" s="256" t="s">
        <v>76</v>
      </c>
      <c r="C40" s="246">
        <v>1.125705</v>
      </c>
      <c r="D40" s="247"/>
      <c r="E40" s="247"/>
      <c r="F40" s="247"/>
      <c r="G40" s="247">
        <f t="shared" si="0"/>
        <v>1.125705</v>
      </c>
      <c r="H40" s="255">
        <v>1984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12.75">
      <c r="A41" s="10"/>
      <c r="B41" s="256" t="s">
        <v>77</v>
      </c>
      <c r="C41" s="246">
        <v>10.390021</v>
      </c>
      <c r="D41" s="247"/>
      <c r="E41" s="247"/>
      <c r="F41" s="247"/>
      <c r="G41" s="247">
        <f t="shared" si="0"/>
        <v>10.390021</v>
      </c>
      <c r="H41" s="255">
        <v>1981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12.75">
      <c r="A42" s="10"/>
      <c r="B42" s="256" t="s">
        <v>78</v>
      </c>
      <c r="C42" s="246"/>
      <c r="D42" s="247"/>
      <c r="E42" s="247"/>
      <c r="F42" s="247"/>
      <c r="G42" s="247">
        <f t="shared" si="0"/>
        <v>0</v>
      </c>
      <c r="H42" s="255">
        <v>1982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s="5" customFormat="1" ht="12.75">
      <c r="A43" s="177"/>
      <c r="B43" s="256" t="s">
        <v>79</v>
      </c>
      <c r="C43" s="207"/>
      <c r="D43" s="208">
        <v>4.995292</v>
      </c>
      <c r="E43" s="208">
        <v>3.5405940000000005</v>
      </c>
      <c r="F43" s="208">
        <v>16.405816</v>
      </c>
      <c r="G43" s="208">
        <f t="shared" si="0"/>
        <v>28.1282366</v>
      </c>
      <c r="H43" s="259">
        <v>1974</v>
      </c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</row>
    <row r="44" spans="1:39" s="5" customFormat="1" ht="12.75">
      <c r="A44" s="177"/>
      <c r="B44" s="256" t="s">
        <v>80</v>
      </c>
      <c r="C44" s="207"/>
      <c r="D44" s="208">
        <v>77.28846600000001</v>
      </c>
      <c r="E44" s="208">
        <v>9.999000999999998</v>
      </c>
      <c r="F44" s="208">
        <v>26.841355000000004</v>
      </c>
      <c r="G44" s="208">
        <f t="shared" si="0"/>
        <v>123.12792290000002</v>
      </c>
      <c r="H44" s="259">
        <v>1981</v>
      </c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</row>
    <row r="45" spans="1:39" ht="12.75">
      <c r="A45" s="10"/>
      <c r="B45" s="256" t="s">
        <v>81</v>
      </c>
      <c r="C45" s="246">
        <v>104.22781299999998</v>
      </c>
      <c r="D45" s="247">
        <v>4.509762</v>
      </c>
      <c r="E45" s="247">
        <v>3.1292579999999997</v>
      </c>
      <c r="F45" s="247">
        <v>0.607841</v>
      </c>
      <c r="G45" s="247">
        <f t="shared" si="0"/>
        <v>115.29100619999997</v>
      </c>
      <c r="H45" s="255">
        <v>1979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12.75">
      <c r="A46" s="10"/>
      <c r="B46" s="256" t="s">
        <v>82</v>
      </c>
      <c r="C46" s="246">
        <v>526.9108990000001</v>
      </c>
      <c r="D46" s="247">
        <v>46.442169</v>
      </c>
      <c r="E46" s="247">
        <v>10.475879999999998</v>
      </c>
      <c r="F46" s="247">
        <v>3.3844399999999992</v>
      </c>
      <c r="G46" s="247">
        <f t="shared" si="0"/>
        <v>596.6416800000002</v>
      </c>
      <c r="H46" s="255">
        <v>1974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ht="12.75">
      <c r="A47" s="10"/>
      <c r="B47" s="256" t="s">
        <v>83</v>
      </c>
      <c r="C47" s="246">
        <v>25.332233</v>
      </c>
      <c r="D47" s="247">
        <v>1.306416</v>
      </c>
      <c r="E47" s="247">
        <v>0.360598</v>
      </c>
      <c r="F47" s="247">
        <v>0.093575</v>
      </c>
      <c r="G47" s="247">
        <f t="shared" si="0"/>
        <v>27.417360199999997</v>
      </c>
      <c r="H47" s="255">
        <v>1977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ht="12.75">
      <c r="A48" s="10"/>
      <c r="B48" s="256" t="s">
        <v>84</v>
      </c>
      <c r="C48" s="246">
        <v>26.287176000000002</v>
      </c>
      <c r="D48" s="247">
        <v>2.015211</v>
      </c>
      <c r="E48" s="247">
        <v>0.583949</v>
      </c>
      <c r="F48" s="247">
        <v>0.14259100000000002</v>
      </c>
      <c r="G48" s="247">
        <f t="shared" si="0"/>
        <v>29.554481100000004</v>
      </c>
      <c r="H48" s="255">
        <v>1976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 ht="12.75">
      <c r="A49" s="10"/>
      <c r="B49" s="256" t="s">
        <v>85</v>
      </c>
      <c r="C49" s="246">
        <v>5.005409</v>
      </c>
      <c r="D49" s="247"/>
      <c r="E49" s="247"/>
      <c r="F49" s="247"/>
      <c r="G49" s="247">
        <f t="shared" si="0"/>
        <v>5.005409</v>
      </c>
      <c r="H49" s="255">
        <v>1996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ht="12.75">
      <c r="A50" s="10"/>
      <c r="B50" s="256" t="s">
        <v>86</v>
      </c>
      <c r="C50" s="246">
        <v>2.259153</v>
      </c>
      <c r="D50" s="247"/>
      <c r="E50" s="247">
        <v>0.054814</v>
      </c>
      <c r="F50" s="247"/>
      <c r="G50" s="247">
        <f t="shared" si="0"/>
        <v>2.3632996</v>
      </c>
      <c r="H50" s="255">
        <v>1983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ht="12.75">
      <c r="A51" s="10"/>
      <c r="B51" s="256" t="s">
        <v>87</v>
      </c>
      <c r="C51" s="246">
        <v>21.580257</v>
      </c>
      <c r="D51" s="247">
        <v>10.617894</v>
      </c>
      <c r="E51" s="247">
        <v>1.1375510000000002</v>
      </c>
      <c r="F51" s="247"/>
      <c r="G51" s="247">
        <f t="shared" si="0"/>
        <v>34.359497899999994</v>
      </c>
      <c r="H51" s="255">
        <v>1970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ht="12.75">
      <c r="A52" s="10"/>
      <c r="B52" s="256" t="s">
        <v>88</v>
      </c>
      <c r="C52" s="246">
        <v>36.07922299999999</v>
      </c>
      <c r="D52" s="247">
        <v>2.7448279999999996</v>
      </c>
      <c r="E52" s="247">
        <v>0.8562779999999999</v>
      </c>
      <c r="F52" s="247">
        <v>0.17605900000000002</v>
      </c>
      <c r="G52" s="247">
        <f t="shared" si="0"/>
        <v>40.627038199999994</v>
      </c>
      <c r="H52" s="255">
        <v>1987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ht="12.75">
      <c r="A53" s="10"/>
      <c r="B53" s="256" t="s">
        <v>89</v>
      </c>
      <c r="C53" s="246">
        <v>117.579394</v>
      </c>
      <c r="D53" s="247">
        <v>136.92067400000005</v>
      </c>
      <c r="E53" s="247"/>
      <c r="F53" s="247">
        <v>2.374753</v>
      </c>
      <c r="G53" s="247">
        <f t="shared" si="0"/>
        <v>256.87482100000005</v>
      </c>
      <c r="H53" s="255">
        <v>1979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ht="12.75">
      <c r="A54" s="10"/>
      <c r="B54" s="256" t="s">
        <v>90</v>
      </c>
      <c r="C54" s="246">
        <v>0.0183</v>
      </c>
      <c r="D54" s="247"/>
      <c r="E54" s="247">
        <v>0.000209</v>
      </c>
      <c r="F54" s="247">
        <v>0.000279</v>
      </c>
      <c r="G54" s="247">
        <f t="shared" si="0"/>
        <v>0.018976100000000003</v>
      </c>
      <c r="H54" s="255">
        <v>1996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ht="12.75">
      <c r="A55" s="10"/>
      <c r="B55" s="256" t="s">
        <v>91</v>
      </c>
      <c r="C55" s="246">
        <v>63.58708000000001</v>
      </c>
      <c r="D55" s="247">
        <v>3.766625</v>
      </c>
      <c r="E55" s="247">
        <v>2.400109</v>
      </c>
      <c r="F55" s="247"/>
      <c r="G55" s="247">
        <f t="shared" si="0"/>
        <v>71.9139121</v>
      </c>
      <c r="H55" s="255">
        <v>1976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 ht="12.75">
      <c r="A56" s="10"/>
      <c r="B56" s="256" t="s">
        <v>92</v>
      </c>
      <c r="C56" s="246">
        <v>0.052028</v>
      </c>
      <c r="D56" s="247"/>
      <c r="E56" s="247"/>
      <c r="F56" s="247"/>
      <c r="G56" s="247">
        <f t="shared" si="0"/>
        <v>0.052028</v>
      </c>
      <c r="H56" s="255">
        <v>1991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 ht="12.75">
      <c r="A57" s="10"/>
      <c r="B57" s="256" t="s">
        <v>93</v>
      </c>
      <c r="C57" s="246">
        <v>74.920347</v>
      </c>
      <c r="D57" s="247">
        <v>15.072297999999998</v>
      </c>
      <c r="E57" s="247">
        <v>2.5257530000000004</v>
      </c>
      <c r="F57" s="247"/>
      <c r="G57" s="247">
        <f t="shared" si="0"/>
        <v>94.79157570000001</v>
      </c>
      <c r="H57" s="255">
        <v>1975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ht="12.75">
      <c r="A58" s="10"/>
      <c r="B58" s="256" t="s">
        <v>94</v>
      </c>
      <c r="C58" s="246">
        <v>5.460017000000001</v>
      </c>
      <c r="D58" s="247"/>
      <c r="E58" s="247"/>
      <c r="F58" s="247"/>
      <c r="G58" s="247">
        <f t="shared" si="0"/>
        <v>5.460017000000001</v>
      </c>
      <c r="H58" s="255">
        <v>1984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ht="12.75">
      <c r="A59" s="10"/>
      <c r="B59" s="256" t="s">
        <v>95</v>
      </c>
      <c r="C59" s="246">
        <v>41.885521000000004</v>
      </c>
      <c r="D59" s="247">
        <v>2.030311</v>
      </c>
      <c r="E59" s="247">
        <v>1.0607069999999998</v>
      </c>
      <c r="F59" s="247">
        <v>0.152672</v>
      </c>
      <c r="G59" s="247">
        <f t="shared" si="0"/>
        <v>46.0838473</v>
      </c>
      <c r="H59" s="255">
        <v>1981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 ht="12.75">
      <c r="A60" s="10"/>
      <c r="B60" s="256" t="s">
        <v>96</v>
      </c>
      <c r="C60" s="246">
        <v>22.350647000000002</v>
      </c>
      <c r="D60" s="247"/>
      <c r="E60" s="247"/>
      <c r="F60" s="247"/>
      <c r="G60" s="247">
        <f t="shared" si="0"/>
        <v>22.350647000000002</v>
      </c>
      <c r="H60" s="255">
        <v>1986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ht="12.75">
      <c r="A61" s="10"/>
      <c r="B61" s="256" t="s">
        <v>97</v>
      </c>
      <c r="C61" s="246">
        <v>7.876442</v>
      </c>
      <c r="D61" s="247"/>
      <c r="E61" s="247"/>
      <c r="F61" s="247"/>
      <c r="G61" s="247">
        <f t="shared" si="0"/>
        <v>7.876442</v>
      </c>
      <c r="H61" s="255">
        <v>1986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ht="12.75">
      <c r="A62" s="10"/>
      <c r="B62" s="256" t="s">
        <v>98</v>
      </c>
      <c r="C62" s="246">
        <v>28.289922</v>
      </c>
      <c r="D62" s="247">
        <v>11.645574</v>
      </c>
      <c r="E62" s="247">
        <v>1.547369</v>
      </c>
      <c r="F62" s="247">
        <v>3.8049690000000003</v>
      </c>
      <c r="G62" s="247">
        <f t="shared" si="0"/>
        <v>46.680466100000004</v>
      </c>
      <c r="H62" s="255">
        <v>1981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 ht="12.75">
      <c r="A63" s="10"/>
      <c r="B63" s="256" t="s">
        <v>99</v>
      </c>
      <c r="C63" s="251">
        <f>SUM(C18:C62)</f>
        <v>2495.5528200000003</v>
      </c>
      <c r="D63" s="252">
        <f>SUM(D18:D62)</f>
        <v>684.0486470000003</v>
      </c>
      <c r="E63" s="252">
        <f>SUM(E18:E62)</f>
        <v>58.93580600000001</v>
      </c>
      <c r="F63" s="252">
        <f>SUM(F18:F62)</f>
        <v>58.75318800000001</v>
      </c>
      <c r="G63" s="252">
        <f>SUM(G18:G62)</f>
        <v>3350.3326864000005</v>
      </c>
      <c r="H63" s="26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 s="1" customFormat="1" ht="13.5" thickBot="1">
      <c r="A64" s="18"/>
      <c r="B64" s="261" t="s">
        <v>100</v>
      </c>
      <c r="C64" s="262">
        <f>C63+C17</f>
        <v>2541.75282</v>
      </c>
      <c r="D64" s="262">
        <f>D63+D17</f>
        <v>796.4966470000003</v>
      </c>
      <c r="E64" s="262">
        <f>E63+E17</f>
        <v>62.653806</v>
      </c>
      <c r="F64" s="262">
        <f>F63+F17</f>
        <v>59.12198800000001</v>
      </c>
      <c r="G64" s="262">
        <f>G63+G17</f>
        <v>3516.5326864000003</v>
      </c>
      <c r="H64" s="263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ht="12.75">
      <c r="A65" s="10"/>
      <c r="B65" s="264"/>
      <c r="C65" s="132"/>
      <c r="D65" s="132"/>
      <c r="E65" s="132"/>
      <c r="F65" s="132"/>
      <c r="G65" s="132"/>
      <c r="H65" s="2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ht="12.75">
      <c r="A66" s="10"/>
      <c r="B66" s="135" t="s">
        <v>359</v>
      </c>
      <c r="C66" s="135"/>
      <c r="D66" s="135"/>
      <c r="E66" s="10"/>
      <c r="F66" s="10"/>
      <c r="G66" s="10"/>
      <c r="H66" s="2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ht="12.75">
      <c r="A67" s="10"/>
      <c r="B67" s="135" t="s">
        <v>101</v>
      </c>
      <c r="C67" s="135"/>
      <c r="D67" s="135"/>
      <c r="E67" s="10"/>
      <c r="F67" s="10"/>
      <c r="G67" s="10"/>
      <c r="H67" s="2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ht="12.75">
      <c r="A68" s="10"/>
      <c r="B68" s="10"/>
      <c r="C68" s="10"/>
      <c r="D68" s="10"/>
      <c r="E68" s="10"/>
      <c r="F68" s="10"/>
      <c r="G68" s="10"/>
      <c r="H68" s="2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ht="12.75">
      <c r="A69" s="10"/>
      <c r="B69" s="10"/>
      <c r="C69" s="10"/>
      <c r="D69" s="10"/>
      <c r="E69" s="10"/>
      <c r="F69" s="10"/>
      <c r="G69" s="10"/>
      <c r="H69" s="2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ht="12.75">
      <c r="A70" s="10"/>
      <c r="B70" s="10"/>
      <c r="C70" s="10"/>
      <c r="D70" s="10"/>
      <c r="E70" s="10"/>
      <c r="F70" s="10"/>
      <c r="G70" s="10"/>
      <c r="H70" s="2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ht="12.75">
      <c r="A71" s="10"/>
      <c r="B71" s="10"/>
      <c r="C71" s="10"/>
      <c r="D71" s="10"/>
      <c r="E71" s="10"/>
      <c r="F71" s="10"/>
      <c r="G71" s="10"/>
      <c r="H71" s="2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ht="12.75">
      <c r="A72" s="10"/>
      <c r="B72" s="10"/>
      <c r="C72" s="10"/>
      <c r="D72" s="10"/>
      <c r="E72" s="10"/>
      <c r="F72" s="10"/>
      <c r="G72" s="10"/>
      <c r="H72" s="2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ht="12.75">
      <c r="A73" s="10"/>
      <c r="B73" s="10"/>
      <c r="C73" s="10"/>
      <c r="D73" s="10"/>
      <c r="E73" s="10"/>
      <c r="F73" s="10"/>
      <c r="G73" s="10"/>
      <c r="H73" s="2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 ht="12.75">
      <c r="A74" s="10"/>
      <c r="B74" s="10"/>
      <c r="C74" s="10"/>
      <c r="D74" s="10"/>
      <c r="E74" s="10"/>
      <c r="F74" s="10"/>
      <c r="G74" s="10"/>
      <c r="H74" s="2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ht="12.75">
      <c r="A75" s="10"/>
      <c r="B75" s="10"/>
      <c r="C75" s="10"/>
      <c r="D75" s="10"/>
      <c r="E75" s="10"/>
      <c r="F75" s="10"/>
      <c r="G75" s="10"/>
      <c r="H75" s="2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 ht="12.75">
      <c r="A76" s="10"/>
      <c r="B76" s="10"/>
      <c r="C76" s="10"/>
      <c r="D76" s="10"/>
      <c r="E76" s="10"/>
      <c r="F76" s="10"/>
      <c r="G76" s="10"/>
      <c r="H76" s="2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 ht="12.75">
      <c r="A77" s="10"/>
      <c r="B77" s="10"/>
      <c r="C77" s="10"/>
      <c r="D77" s="10"/>
      <c r="E77" s="10"/>
      <c r="F77" s="10"/>
      <c r="G77" s="10"/>
      <c r="H77" s="2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39" ht="12.75">
      <c r="A78" s="10"/>
      <c r="B78" s="10"/>
      <c r="C78" s="10"/>
      <c r="D78" s="10"/>
      <c r="E78" s="10"/>
      <c r="F78" s="10"/>
      <c r="G78" s="10"/>
      <c r="H78" s="2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39" ht="12.75">
      <c r="A79" s="10"/>
      <c r="B79" s="10"/>
      <c r="C79" s="10"/>
      <c r="D79" s="10"/>
      <c r="E79" s="10"/>
      <c r="F79" s="10"/>
      <c r="G79" s="10"/>
      <c r="H79" s="2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 ht="12.75">
      <c r="A80" s="10"/>
      <c r="B80" s="10"/>
      <c r="C80" s="10"/>
      <c r="D80" s="10"/>
      <c r="E80" s="10"/>
      <c r="F80" s="10"/>
      <c r="G80" s="10"/>
      <c r="H80" s="2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 ht="12.75">
      <c r="A81" s="10"/>
      <c r="B81" s="10"/>
      <c r="C81" s="10"/>
      <c r="D81" s="10"/>
      <c r="E81" s="10"/>
      <c r="F81" s="10"/>
      <c r="G81" s="10"/>
      <c r="H81" s="2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ht="12.75">
      <c r="A82" s="10"/>
      <c r="B82" s="10"/>
      <c r="C82" s="10"/>
      <c r="D82" s="10"/>
      <c r="E82" s="10"/>
      <c r="F82" s="10"/>
      <c r="G82" s="10"/>
      <c r="H82" s="2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ht="12.75">
      <c r="A83" s="10"/>
      <c r="B83" s="10"/>
      <c r="C83" s="10"/>
      <c r="D83" s="10"/>
      <c r="E83" s="10"/>
      <c r="F83" s="10"/>
      <c r="G83" s="10"/>
      <c r="H83" s="2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ht="12.75">
      <c r="A84" s="10"/>
      <c r="B84" s="10"/>
      <c r="C84" s="10"/>
      <c r="D84" s="10"/>
      <c r="E84" s="10"/>
      <c r="F84" s="10"/>
      <c r="G84" s="10"/>
      <c r="H84" s="2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ht="12.75">
      <c r="A85" s="10"/>
      <c r="B85" s="10"/>
      <c r="C85" s="10"/>
      <c r="D85" s="10"/>
      <c r="E85" s="10"/>
      <c r="F85" s="10"/>
      <c r="G85" s="10"/>
      <c r="H85" s="2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ht="12.75">
      <c r="A86" s="10"/>
      <c r="B86" s="10"/>
      <c r="C86" s="10"/>
      <c r="D86" s="10"/>
      <c r="E86" s="10"/>
      <c r="F86" s="10"/>
      <c r="G86" s="10"/>
      <c r="H86" s="2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ht="12.75">
      <c r="A87" s="10"/>
      <c r="B87" s="10"/>
      <c r="C87" s="10"/>
      <c r="D87" s="10"/>
      <c r="E87" s="10"/>
      <c r="F87" s="10"/>
      <c r="G87" s="10"/>
      <c r="H87" s="2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ht="12.75">
      <c r="A88" s="10"/>
      <c r="B88" s="10"/>
      <c r="C88" s="10"/>
      <c r="D88" s="10"/>
      <c r="E88" s="10"/>
      <c r="F88" s="10"/>
      <c r="G88" s="10"/>
      <c r="H88" s="2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ht="12.75">
      <c r="A89" s="10"/>
      <c r="B89" s="10"/>
      <c r="C89" s="10"/>
      <c r="D89" s="10"/>
      <c r="E89" s="10"/>
      <c r="F89" s="10"/>
      <c r="G89" s="10"/>
      <c r="H89" s="2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ht="12.75">
      <c r="A90" s="10"/>
      <c r="B90" s="10"/>
      <c r="C90" s="10"/>
      <c r="D90" s="10"/>
      <c r="E90" s="10"/>
      <c r="F90" s="10"/>
      <c r="G90" s="10"/>
      <c r="H90" s="2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ht="12.75">
      <c r="A91" s="10"/>
      <c r="B91" s="10"/>
      <c r="C91" s="10"/>
      <c r="D91" s="10"/>
      <c r="E91" s="10"/>
      <c r="F91" s="10"/>
      <c r="G91" s="10"/>
      <c r="H91" s="2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ht="12.75">
      <c r="A92" s="10"/>
      <c r="B92" s="10"/>
      <c r="C92" s="10"/>
      <c r="D92" s="10"/>
      <c r="E92" s="10"/>
      <c r="F92" s="10"/>
      <c r="G92" s="10"/>
      <c r="H92" s="2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ht="12.75">
      <c r="A93" s="10"/>
      <c r="B93" s="10"/>
      <c r="C93" s="10"/>
      <c r="D93" s="10"/>
      <c r="E93" s="10"/>
      <c r="F93" s="10"/>
      <c r="G93" s="10"/>
      <c r="H93" s="2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ht="12.75">
      <c r="A94" s="10"/>
      <c r="B94" s="10"/>
      <c r="C94" s="10"/>
      <c r="D94" s="10"/>
      <c r="E94" s="10"/>
      <c r="F94" s="10"/>
      <c r="G94" s="10"/>
      <c r="H94" s="2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ht="12.75">
      <c r="A95" s="10"/>
      <c r="B95" s="10"/>
      <c r="C95" s="10"/>
      <c r="D95" s="10"/>
      <c r="E95" s="10"/>
      <c r="F95" s="10"/>
      <c r="G95" s="10"/>
      <c r="H95" s="2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ht="12.75">
      <c r="A96" s="10"/>
      <c r="B96" s="10"/>
      <c r="C96" s="10"/>
      <c r="D96" s="10"/>
      <c r="E96" s="10"/>
      <c r="F96" s="10"/>
      <c r="G96" s="10"/>
      <c r="H96" s="2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ht="12.75">
      <c r="A97" s="10"/>
      <c r="B97" s="10"/>
      <c r="C97" s="10"/>
      <c r="D97" s="10"/>
      <c r="E97" s="10"/>
      <c r="F97" s="10"/>
      <c r="G97" s="10"/>
      <c r="H97" s="2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ht="12.75">
      <c r="A98" s="10"/>
      <c r="B98" s="10"/>
      <c r="C98" s="10"/>
      <c r="D98" s="10"/>
      <c r="E98" s="10"/>
      <c r="F98" s="10"/>
      <c r="G98" s="10"/>
      <c r="H98" s="2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ht="12.75">
      <c r="A99" s="10"/>
      <c r="B99" s="10"/>
      <c r="C99" s="10"/>
      <c r="D99" s="10"/>
      <c r="E99" s="10"/>
      <c r="F99" s="10"/>
      <c r="G99" s="10"/>
      <c r="H99" s="2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ht="12.75">
      <c r="A100" s="10"/>
      <c r="B100" s="10"/>
      <c r="C100" s="10"/>
      <c r="D100" s="10"/>
      <c r="E100" s="10"/>
      <c r="F100" s="10"/>
      <c r="G100" s="10"/>
      <c r="H100" s="2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ht="12.75">
      <c r="A101" s="10"/>
      <c r="B101" s="10"/>
      <c r="C101" s="10"/>
      <c r="D101" s="10"/>
      <c r="E101" s="10"/>
      <c r="F101" s="10"/>
      <c r="G101" s="10"/>
      <c r="H101" s="2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ht="12.75">
      <c r="A102" s="10"/>
      <c r="B102" s="10"/>
      <c r="C102" s="10"/>
      <c r="D102" s="10"/>
      <c r="E102" s="10"/>
      <c r="F102" s="10"/>
      <c r="G102" s="10"/>
      <c r="H102" s="2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ht="12.75">
      <c r="A103" s="10"/>
      <c r="B103" s="10"/>
      <c r="C103" s="10"/>
      <c r="D103" s="10"/>
      <c r="E103" s="10"/>
      <c r="F103" s="10"/>
      <c r="G103" s="10"/>
      <c r="H103" s="2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ht="12.75">
      <c r="A104" s="10"/>
      <c r="B104" s="10"/>
      <c r="C104" s="10"/>
      <c r="D104" s="10"/>
      <c r="E104" s="10"/>
      <c r="F104" s="10"/>
      <c r="G104" s="10"/>
      <c r="H104" s="2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ht="12.75">
      <c r="A105" s="10"/>
      <c r="B105" s="10"/>
      <c r="C105" s="10"/>
      <c r="D105" s="10"/>
      <c r="E105" s="10"/>
      <c r="F105" s="10"/>
      <c r="G105" s="10"/>
      <c r="H105" s="2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ht="12.75">
      <c r="A106" s="10"/>
      <c r="B106" s="10"/>
      <c r="C106" s="10"/>
      <c r="D106" s="10"/>
      <c r="E106" s="10"/>
      <c r="F106" s="10"/>
      <c r="G106" s="10"/>
      <c r="H106" s="2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 ht="12.75">
      <c r="A107" s="10"/>
      <c r="B107" s="10"/>
      <c r="C107" s="10"/>
      <c r="D107" s="10"/>
      <c r="E107" s="10"/>
      <c r="F107" s="10"/>
      <c r="G107" s="10"/>
      <c r="H107" s="2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 ht="12.75">
      <c r="A108" s="10"/>
      <c r="B108" s="10"/>
      <c r="C108" s="10"/>
      <c r="D108" s="10"/>
      <c r="E108" s="10"/>
      <c r="F108" s="10"/>
      <c r="G108" s="10"/>
      <c r="H108" s="2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 ht="12.75">
      <c r="A109" s="10"/>
      <c r="B109" s="10"/>
      <c r="C109" s="10"/>
      <c r="D109" s="10"/>
      <c r="E109" s="10"/>
      <c r="F109" s="10"/>
      <c r="G109" s="10"/>
      <c r="H109" s="2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 ht="12.75">
      <c r="A110" s="10"/>
      <c r="B110" s="10"/>
      <c r="C110" s="10"/>
      <c r="D110" s="10"/>
      <c r="E110" s="10"/>
      <c r="F110" s="10"/>
      <c r="G110" s="10"/>
      <c r="H110" s="2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 ht="12.75">
      <c r="A111" s="10"/>
      <c r="B111" s="10"/>
      <c r="C111" s="10"/>
      <c r="D111" s="10"/>
      <c r="E111" s="10"/>
      <c r="F111" s="10"/>
      <c r="G111" s="10"/>
      <c r="H111" s="2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 ht="12.75">
      <c r="A112" s="10"/>
      <c r="B112" s="10"/>
      <c r="C112" s="10"/>
      <c r="D112" s="10"/>
      <c r="E112" s="10"/>
      <c r="F112" s="10"/>
      <c r="G112" s="10"/>
      <c r="H112" s="2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1:39" ht="12.75">
      <c r="A113" s="10"/>
      <c r="B113" s="10"/>
      <c r="C113" s="10"/>
      <c r="D113" s="10"/>
      <c r="E113" s="10"/>
      <c r="F113" s="10"/>
      <c r="G113" s="10"/>
      <c r="H113" s="2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1:39" ht="12.75">
      <c r="A114" s="10"/>
      <c r="B114" s="10"/>
      <c r="C114" s="10"/>
      <c r="D114" s="10"/>
      <c r="E114" s="10"/>
      <c r="F114" s="10"/>
      <c r="G114" s="10"/>
      <c r="H114" s="2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1:39" ht="12.75">
      <c r="A115" s="10"/>
      <c r="B115" s="10"/>
      <c r="C115" s="10"/>
      <c r="D115" s="10"/>
      <c r="E115" s="10"/>
      <c r="F115" s="10"/>
      <c r="G115" s="10"/>
      <c r="H115" s="2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 ht="12.75">
      <c r="A116" s="10"/>
      <c r="B116" s="10"/>
      <c r="C116" s="10"/>
      <c r="D116" s="10"/>
      <c r="E116" s="10"/>
      <c r="F116" s="10"/>
      <c r="G116" s="10"/>
      <c r="H116" s="2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1:39" ht="12.75">
      <c r="A117" s="10"/>
      <c r="B117" s="10"/>
      <c r="C117" s="10"/>
      <c r="D117" s="10"/>
      <c r="E117" s="10"/>
      <c r="F117" s="10"/>
      <c r="G117" s="10"/>
      <c r="H117" s="2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:39" ht="12.75">
      <c r="A118" s="10"/>
      <c r="B118" s="10"/>
      <c r="C118" s="10"/>
      <c r="D118" s="10"/>
      <c r="E118" s="10"/>
      <c r="F118" s="10"/>
      <c r="G118" s="10"/>
      <c r="H118" s="2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1:39" ht="12.75">
      <c r="A119" s="10"/>
      <c r="B119" s="10"/>
      <c r="C119" s="10"/>
      <c r="D119" s="10"/>
      <c r="E119" s="10"/>
      <c r="F119" s="10"/>
      <c r="G119" s="10"/>
      <c r="H119" s="2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1:39" ht="12.75">
      <c r="A120" s="10"/>
      <c r="B120" s="10"/>
      <c r="C120" s="10"/>
      <c r="D120" s="10"/>
      <c r="E120" s="10"/>
      <c r="F120" s="10"/>
      <c r="G120" s="10"/>
      <c r="H120" s="2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:39" ht="12.75">
      <c r="A121" s="10"/>
      <c r="B121" s="10"/>
      <c r="C121" s="10"/>
      <c r="D121" s="10"/>
      <c r="E121" s="10"/>
      <c r="F121" s="10"/>
      <c r="G121" s="10"/>
      <c r="H121" s="2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 ht="12.75">
      <c r="A122" s="10"/>
      <c r="B122" s="10"/>
      <c r="C122" s="10"/>
      <c r="D122" s="10"/>
      <c r="E122" s="10"/>
      <c r="F122" s="10"/>
      <c r="G122" s="10"/>
      <c r="H122" s="2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1:39" ht="12.75">
      <c r="A123" s="10"/>
      <c r="B123" s="10"/>
      <c r="C123" s="10"/>
      <c r="D123" s="10"/>
      <c r="E123" s="10"/>
      <c r="F123" s="10"/>
      <c r="G123" s="10"/>
      <c r="H123" s="2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1:39" ht="12.75">
      <c r="A124" s="10"/>
      <c r="B124" s="10"/>
      <c r="C124" s="10"/>
      <c r="D124" s="10"/>
      <c r="E124" s="10"/>
      <c r="F124" s="10"/>
      <c r="G124" s="10"/>
      <c r="H124" s="2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39" ht="12.75">
      <c r="A125" s="10"/>
      <c r="B125" s="10"/>
      <c r="C125" s="10"/>
      <c r="D125" s="10"/>
      <c r="E125" s="10"/>
      <c r="F125" s="10"/>
      <c r="G125" s="10"/>
      <c r="H125" s="2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1:39" ht="12.75">
      <c r="A126" s="10"/>
      <c r="B126" s="10"/>
      <c r="C126" s="10"/>
      <c r="D126" s="10"/>
      <c r="E126" s="10"/>
      <c r="F126" s="10"/>
      <c r="G126" s="10"/>
      <c r="H126" s="2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1:39" ht="12.75">
      <c r="A127" s="10"/>
      <c r="B127" s="10"/>
      <c r="C127" s="10"/>
      <c r="D127" s="10"/>
      <c r="E127" s="10"/>
      <c r="F127" s="10"/>
      <c r="G127" s="10"/>
      <c r="H127" s="2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1:39" ht="12.75">
      <c r="A128" s="10"/>
      <c r="B128" s="10"/>
      <c r="C128" s="10"/>
      <c r="D128" s="10"/>
      <c r="E128" s="10"/>
      <c r="F128" s="10"/>
      <c r="G128" s="10"/>
      <c r="H128" s="2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1:39" ht="12.75">
      <c r="A129" s="10"/>
      <c r="B129" s="10"/>
      <c r="C129" s="10"/>
      <c r="D129" s="10"/>
      <c r="E129" s="10"/>
      <c r="F129" s="10"/>
      <c r="G129" s="10"/>
      <c r="H129" s="2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1:39" ht="12.75">
      <c r="A130" s="10"/>
      <c r="B130" s="10"/>
      <c r="C130" s="10"/>
      <c r="D130" s="10"/>
      <c r="E130" s="10"/>
      <c r="F130" s="10"/>
      <c r="G130" s="10"/>
      <c r="H130" s="2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1:39" ht="12.75">
      <c r="A131" s="10"/>
      <c r="B131" s="10"/>
      <c r="C131" s="10"/>
      <c r="D131" s="10"/>
      <c r="E131" s="10"/>
      <c r="F131" s="10"/>
      <c r="G131" s="10"/>
      <c r="H131" s="2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1:39" ht="12.75">
      <c r="A132" s="10"/>
      <c r="B132" s="10"/>
      <c r="C132" s="10"/>
      <c r="D132" s="10"/>
      <c r="E132" s="10"/>
      <c r="F132" s="10"/>
      <c r="G132" s="10"/>
      <c r="H132" s="2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 ht="12.75">
      <c r="A133" s="10"/>
      <c r="B133" s="10"/>
      <c r="C133" s="10"/>
      <c r="D133" s="10"/>
      <c r="E133" s="10"/>
      <c r="F133" s="10"/>
      <c r="G133" s="10"/>
      <c r="H133" s="2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39" ht="12.75">
      <c r="A134" s="10"/>
      <c r="B134" s="10"/>
      <c r="C134" s="10"/>
      <c r="D134" s="10"/>
      <c r="E134" s="10"/>
      <c r="F134" s="10"/>
      <c r="G134" s="10"/>
      <c r="H134" s="2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39" ht="12.75">
      <c r="A135" s="10"/>
      <c r="B135" s="10"/>
      <c r="C135" s="10"/>
      <c r="D135" s="10"/>
      <c r="E135" s="10"/>
      <c r="F135" s="10"/>
      <c r="G135" s="10"/>
      <c r="H135" s="2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 ht="12.75">
      <c r="A136" s="10"/>
      <c r="B136" s="10"/>
      <c r="C136" s="10"/>
      <c r="D136" s="10"/>
      <c r="E136" s="10"/>
      <c r="F136" s="10"/>
      <c r="G136" s="10"/>
      <c r="H136" s="2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39" ht="12.75">
      <c r="A137" s="10"/>
      <c r="B137" s="10"/>
      <c r="C137" s="10"/>
      <c r="D137" s="10"/>
      <c r="E137" s="10"/>
      <c r="F137" s="10"/>
      <c r="G137" s="10"/>
      <c r="H137" s="2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39" ht="12.75">
      <c r="A138" s="10"/>
      <c r="B138" s="10"/>
      <c r="C138" s="10"/>
      <c r="D138" s="10"/>
      <c r="E138" s="10"/>
      <c r="F138" s="10"/>
      <c r="G138" s="10"/>
      <c r="H138" s="2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1:39" ht="12.75">
      <c r="A139" s="10"/>
      <c r="B139" s="10"/>
      <c r="C139" s="10"/>
      <c r="D139" s="10"/>
      <c r="E139" s="10"/>
      <c r="F139" s="10"/>
      <c r="G139" s="10"/>
      <c r="H139" s="2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39" ht="12.75">
      <c r="A140" s="10"/>
      <c r="B140" s="10"/>
      <c r="C140" s="10"/>
      <c r="D140" s="10"/>
      <c r="E140" s="10"/>
      <c r="F140" s="10"/>
      <c r="G140" s="10"/>
      <c r="H140" s="2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39" ht="12.75">
      <c r="A141" s="10"/>
      <c r="B141" s="10"/>
      <c r="C141" s="10"/>
      <c r="D141" s="10"/>
      <c r="E141" s="10"/>
      <c r="F141" s="10"/>
      <c r="G141" s="10"/>
      <c r="H141" s="2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39" ht="12.75">
      <c r="A142" s="10"/>
      <c r="B142" s="10"/>
      <c r="C142" s="10"/>
      <c r="D142" s="10"/>
      <c r="E142" s="10"/>
      <c r="F142" s="10"/>
      <c r="G142" s="10"/>
      <c r="H142" s="2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39" ht="12.75">
      <c r="A143" s="10"/>
      <c r="B143" s="10"/>
      <c r="C143" s="10"/>
      <c r="D143" s="10"/>
      <c r="E143" s="10"/>
      <c r="F143" s="10"/>
      <c r="G143" s="10"/>
      <c r="H143" s="2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 ht="12.75">
      <c r="A144" s="10"/>
      <c r="B144" s="10"/>
      <c r="C144" s="10"/>
      <c r="D144" s="10"/>
      <c r="E144" s="10"/>
      <c r="F144" s="10"/>
      <c r="G144" s="10"/>
      <c r="H144" s="2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 ht="12.75">
      <c r="A145" s="10"/>
      <c r="B145" s="10"/>
      <c r="C145" s="10"/>
      <c r="D145" s="10"/>
      <c r="E145" s="10"/>
      <c r="F145" s="10"/>
      <c r="G145" s="10"/>
      <c r="H145" s="2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 ht="12.75">
      <c r="A146" s="10"/>
      <c r="B146" s="10"/>
      <c r="C146" s="10"/>
      <c r="D146" s="10"/>
      <c r="E146" s="10"/>
      <c r="F146" s="10"/>
      <c r="G146" s="10"/>
      <c r="H146" s="2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39" ht="12.75">
      <c r="A147" s="10"/>
      <c r="B147" s="10"/>
      <c r="C147" s="10"/>
      <c r="D147" s="10"/>
      <c r="E147" s="10"/>
      <c r="F147" s="10"/>
      <c r="G147" s="10"/>
      <c r="H147" s="2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1:39" ht="12.75">
      <c r="A148" s="10"/>
      <c r="B148" s="10"/>
      <c r="C148" s="10"/>
      <c r="D148" s="10"/>
      <c r="E148" s="10"/>
      <c r="F148" s="10"/>
      <c r="G148" s="10"/>
      <c r="H148" s="2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1:39" ht="12.75">
      <c r="A149" s="10"/>
      <c r="B149" s="10"/>
      <c r="C149" s="10"/>
      <c r="D149" s="10"/>
      <c r="E149" s="10"/>
      <c r="F149" s="10"/>
      <c r="G149" s="10"/>
      <c r="H149" s="2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 ht="12.75">
      <c r="A150" s="10"/>
      <c r="B150" s="10"/>
      <c r="C150" s="10"/>
      <c r="D150" s="10"/>
      <c r="E150" s="10"/>
      <c r="F150" s="10"/>
      <c r="G150" s="10"/>
      <c r="H150" s="2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1:39" ht="12.75">
      <c r="A151" s="10"/>
      <c r="B151" s="10"/>
      <c r="C151" s="10"/>
      <c r="D151" s="10"/>
      <c r="E151" s="10"/>
      <c r="F151" s="10"/>
      <c r="G151" s="10"/>
      <c r="H151" s="2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1:39" ht="12.75">
      <c r="A152" s="10"/>
      <c r="B152" s="10"/>
      <c r="C152" s="10"/>
      <c r="D152" s="10"/>
      <c r="E152" s="10"/>
      <c r="F152" s="10"/>
      <c r="G152" s="10"/>
      <c r="H152" s="2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1:39" ht="12.75">
      <c r="A153" s="10"/>
      <c r="B153" s="10"/>
      <c r="C153" s="10"/>
      <c r="D153" s="10"/>
      <c r="E153" s="10"/>
      <c r="F153" s="10"/>
      <c r="G153" s="10"/>
      <c r="H153" s="2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1:39" ht="12.75">
      <c r="A154" s="10"/>
      <c r="B154" s="10"/>
      <c r="C154" s="10"/>
      <c r="D154" s="10"/>
      <c r="E154" s="10"/>
      <c r="F154" s="10"/>
      <c r="G154" s="10"/>
      <c r="H154" s="2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pans="1:39" ht="12.75">
      <c r="A155" s="10"/>
      <c r="B155" s="10"/>
      <c r="C155" s="10"/>
      <c r="D155" s="10"/>
      <c r="E155" s="10"/>
      <c r="F155" s="10"/>
      <c r="G155" s="10"/>
      <c r="H155" s="2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</row>
    <row r="156" spans="1:39" ht="12.75">
      <c r="A156" s="10"/>
      <c r="B156" s="10"/>
      <c r="C156" s="10"/>
      <c r="D156" s="10"/>
      <c r="E156" s="10"/>
      <c r="F156" s="10"/>
      <c r="G156" s="10"/>
      <c r="H156" s="2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1:39" ht="12.75">
      <c r="A157" s="10"/>
      <c r="B157" s="10"/>
      <c r="C157" s="10"/>
      <c r="D157" s="10"/>
      <c r="E157" s="10"/>
      <c r="F157" s="10"/>
      <c r="G157" s="10"/>
      <c r="H157" s="2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</row>
    <row r="158" spans="1:39" ht="12.75">
      <c r="A158" s="10"/>
      <c r="B158" s="10"/>
      <c r="C158" s="10"/>
      <c r="D158" s="10"/>
      <c r="E158" s="10"/>
      <c r="F158" s="10"/>
      <c r="G158" s="10"/>
      <c r="H158" s="2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1:39" ht="12.75">
      <c r="A159" s="10"/>
      <c r="B159" s="10"/>
      <c r="C159" s="10"/>
      <c r="D159" s="10"/>
      <c r="E159" s="10"/>
      <c r="F159" s="10"/>
      <c r="G159" s="10"/>
      <c r="H159" s="2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1:39" ht="12.75">
      <c r="A160" s="10"/>
      <c r="B160" s="10"/>
      <c r="C160" s="10"/>
      <c r="D160" s="10"/>
      <c r="E160" s="10"/>
      <c r="F160" s="10"/>
      <c r="G160" s="10"/>
      <c r="H160" s="2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 ht="12.75">
      <c r="A161" s="10"/>
      <c r="B161" s="10"/>
      <c r="C161" s="10"/>
      <c r="D161" s="10"/>
      <c r="E161" s="10"/>
      <c r="F161" s="10"/>
      <c r="G161" s="10"/>
      <c r="H161" s="2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</row>
    <row r="162" spans="1:39" ht="12.75">
      <c r="A162" s="10"/>
      <c r="B162" s="10"/>
      <c r="C162" s="10"/>
      <c r="D162" s="10"/>
      <c r="E162" s="10"/>
      <c r="F162" s="10"/>
      <c r="G162" s="10"/>
      <c r="H162" s="2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1:39" ht="12.75">
      <c r="A163" s="10"/>
      <c r="B163" s="10"/>
      <c r="C163" s="10"/>
      <c r="D163" s="10"/>
      <c r="E163" s="10"/>
      <c r="F163" s="10"/>
      <c r="G163" s="10"/>
      <c r="H163" s="2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</row>
    <row r="164" spans="1:39" ht="12.75">
      <c r="A164" s="10"/>
      <c r="B164" s="10"/>
      <c r="C164" s="10"/>
      <c r="D164" s="10"/>
      <c r="E164" s="10"/>
      <c r="F164" s="10"/>
      <c r="G164" s="10"/>
      <c r="H164" s="2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</row>
    <row r="165" spans="1:39" ht="12.75">
      <c r="A165" s="10"/>
      <c r="B165" s="10"/>
      <c r="C165" s="10"/>
      <c r="D165" s="10"/>
      <c r="E165" s="10"/>
      <c r="F165" s="10"/>
      <c r="G165" s="10"/>
      <c r="H165" s="2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:39" ht="12.75">
      <c r="A166" s="10"/>
      <c r="B166" s="10"/>
      <c r="C166" s="10"/>
      <c r="D166" s="10"/>
      <c r="E166" s="10"/>
      <c r="F166" s="10"/>
      <c r="G166" s="10"/>
      <c r="H166" s="2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 ht="12.75">
      <c r="A167" s="10"/>
      <c r="B167" s="10"/>
      <c r="C167" s="10"/>
      <c r="D167" s="10"/>
      <c r="E167" s="10"/>
      <c r="F167" s="10"/>
      <c r="G167" s="10"/>
      <c r="H167" s="2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:39" ht="12.75">
      <c r="A168" s="10"/>
      <c r="B168" s="10"/>
      <c r="C168" s="10"/>
      <c r="D168" s="10"/>
      <c r="E168" s="10"/>
      <c r="F168" s="10"/>
      <c r="G168" s="10"/>
      <c r="H168" s="2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:39" ht="12.75">
      <c r="A169" s="10"/>
      <c r="B169" s="10"/>
      <c r="C169" s="10"/>
      <c r="D169" s="10"/>
      <c r="E169" s="10"/>
      <c r="F169" s="10"/>
      <c r="G169" s="10"/>
      <c r="H169" s="2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:39" ht="12.75">
      <c r="A170" s="10"/>
      <c r="B170" s="10"/>
      <c r="C170" s="10"/>
      <c r="D170" s="10"/>
      <c r="E170" s="10"/>
      <c r="F170" s="10"/>
      <c r="G170" s="10"/>
      <c r="H170" s="2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:39" ht="12.75">
      <c r="A171" s="10"/>
      <c r="B171" s="10"/>
      <c r="C171" s="10"/>
      <c r="D171" s="10"/>
      <c r="E171" s="10"/>
      <c r="F171" s="10"/>
      <c r="G171" s="10"/>
      <c r="H171" s="2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:39" ht="12.75">
      <c r="A172" s="10"/>
      <c r="B172" s="10"/>
      <c r="C172" s="10"/>
      <c r="D172" s="10"/>
      <c r="E172" s="10"/>
      <c r="F172" s="10"/>
      <c r="G172" s="10"/>
      <c r="H172" s="2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1:39" ht="12.75">
      <c r="A173" s="10"/>
      <c r="B173" s="10"/>
      <c r="C173" s="10"/>
      <c r="D173" s="10"/>
      <c r="E173" s="10"/>
      <c r="F173" s="10"/>
      <c r="G173" s="10"/>
      <c r="H173" s="2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39" ht="12.75">
      <c r="A174" s="10"/>
      <c r="B174" s="10"/>
      <c r="C174" s="10"/>
      <c r="D174" s="10"/>
      <c r="E174" s="10"/>
      <c r="F174" s="10"/>
      <c r="G174" s="10"/>
      <c r="H174" s="2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39" ht="12.75">
      <c r="A175" s="10"/>
      <c r="B175" s="10"/>
      <c r="C175" s="10"/>
      <c r="D175" s="10"/>
      <c r="E175" s="10"/>
      <c r="F175" s="10"/>
      <c r="G175" s="10"/>
      <c r="H175" s="2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39" ht="12.75">
      <c r="A176" s="10"/>
      <c r="B176" s="10"/>
      <c r="C176" s="10"/>
      <c r="D176" s="10"/>
      <c r="E176" s="10"/>
      <c r="F176" s="10"/>
      <c r="G176" s="10"/>
      <c r="H176" s="2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:39" ht="12.75">
      <c r="A177" s="10"/>
      <c r="B177" s="10"/>
      <c r="C177" s="10"/>
      <c r="D177" s="10"/>
      <c r="E177" s="10"/>
      <c r="F177" s="10"/>
      <c r="G177" s="10"/>
      <c r="H177" s="2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</sheetData>
  <mergeCells count="1">
    <mergeCell ref="B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15"/>
  <sheetViews>
    <sheetView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30.421875" style="0" customWidth="1"/>
    <col min="3" max="3" width="12.140625" style="0" bestFit="1" customWidth="1"/>
    <col min="4" max="4" width="8.57421875" style="0" bestFit="1" customWidth="1"/>
    <col min="5" max="5" width="39.57421875" style="0" bestFit="1" customWidth="1"/>
    <col min="6" max="6" width="20.140625" style="0" bestFit="1" customWidth="1"/>
  </cols>
  <sheetData>
    <row r="1" spans="1:49" ht="63">
      <c r="A1" s="10"/>
      <c r="B1" s="225" t="s">
        <v>412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3.5" customHeight="1">
      <c r="A4" s="10"/>
      <c r="B4" s="141" t="s">
        <v>39</v>
      </c>
      <c r="C4" s="226" t="s">
        <v>103</v>
      </c>
      <c r="D4" s="227" t="s">
        <v>360</v>
      </c>
      <c r="E4" s="190" t="s">
        <v>104</v>
      </c>
      <c r="F4" s="228" t="s">
        <v>105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12.75" customHeight="1">
      <c r="A5" s="10"/>
      <c r="B5" s="229"/>
      <c r="C5" s="254" t="s">
        <v>361</v>
      </c>
      <c r="D5" s="230"/>
      <c r="E5" s="198"/>
      <c r="F5" s="231" t="s">
        <v>106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2.75">
      <c r="A6" s="10"/>
      <c r="B6" s="232" t="s">
        <v>54</v>
      </c>
      <c r="C6" s="208">
        <v>63.16820500000001</v>
      </c>
      <c r="D6" s="27">
        <v>1967</v>
      </c>
      <c r="E6" s="39" t="s">
        <v>107</v>
      </c>
      <c r="F6" s="170" t="s">
        <v>108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10"/>
      <c r="B7" s="232" t="s">
        <v>55</v>
      </c>
      <c r="C7" s="208">
        <v>48.799289</v>
      </c>
      <c r="D7" s="27">
        <v>1980</v>
      </c>
      <c r="E7" s="39" t="s">
        <v>109</v>
      </c>
      <c r="F7" s="170" t="s">
        <v>110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2.75">
      <c r="A8" s="10"/>
      <c r="B8" s="232" t="s">
        <v>417</v>
      </c>
      <c r="C8" s="208">
        <v>3.03</v>
      </c>
      <c r="D8" s="27">
        <v>1991</v>
      </c>
      <c r="E8" s="39" t="s">
        <v>111</v>
      </c>
      <c r="F8" s="170">
        <v>102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2.75">
      <c r="A9" s="10"/>
      <c r="B9" s="232" t="s">
        <v>56</v>
      </c>
      <c r="C9" s="208">
        <v>143.8514458</v>
      </c>
      <c r="D9" s="27">
        <v>1984</v>
      </c>
      <c r="E9" s="39" t="s">
        <v>112</v>
      </c>
      <c r="F9" s="170" t="s">
        <v>113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12.75">
      <c r="A10" s="10"/>
      <c r="B10" s="232" t="s">
        <v>57</v>
      </c>
      <c r="C10" s="208">
        <v>669.3896879</v>
      </c>
      <c r="D10" s="27">
        <v>1969</v>
      </c>
      <c r="E10" s="39" t="s">
        <v>418</v>
      </c>
      <c r="F10" s="170" t="s">
        <v>114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12.75">
      <c r="A11" s="10"/>
      <c r="B11" s="232" t="s">
        <v>58</v>
      </c>
      <c r="C11" s="208">
        <v>145.76047</v>
      </c>
      <c r="D11" s="27">
        <v>1970</v>
      </c>
      <c r="E11" s="39" t="s">
        <v>418</v>
      </c>
      <c r="F11" s="170" t="s">
        <v>114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12.75">
      <c r="A12" s="10"/>
      <c r="B12" s="232" t="s">
        <v>59</v>
      </c>
      <c r="C12" s="208">
        <v>18.289768799999997</v>
      </c>
      <c r="D12" s="27">
        <v>1988</v>
      </c>
      <c r="E12" s="39" t="s">
        <v>418</v>
      </c>
      <c r="F12" s="170" t="s">
        <v>114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12.75">
      <c r="A13" s="10"/>
      <c r="B13" s="232" t="s">
        <v>419</v>
      </c>
      <c r="C13" s="208">
        <v>19.981</v>
      </c>
      <c r="D13" s="27">
        <v>1987</v>
      </c>
      <c r="E13" s="39" t="s">
        <v>109</v>
      </c>
      <c r="F13" s="170" t="s">
        <v>115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12.75">
      <c r="A14" s="10"/>
      <c r="B14" s="232" t="s">
        <v>60</v>
      </c>
      <c r="C14" s="208">
        <v>116.392166</v>
      </c>
      <c r="D14" s="27">
        <v>1971</v>
      </c>
      <c r="E14" s="39" t="s">
        <v>111</v>
      </c>
      <c r="F14" s="170" t="s">
        <v>116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12.75">
      <c r="A15" s="10"/>
      <c r="B15" s="232" t="s">
        <v>61</v>
      </c>
      <c r="C15" s="208">
        <v>5.93</v>
      </c>
      <c r="D15" s="27">
        <v>1995</v>
      </c>
      <c r="E15" s="39" t="s">
        <v>117</v>
      </c>
      <c r="F15" s="170" t="s">
        <v>118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12.75">
      <c r="A16" s="10"/>
      <c r="B16" s="233" t="s">
        <v>420</v>
      </c>
      <c r="C16" s="208">
        <v>120</v>
      </c>
      <c r="D16" s="27">
        <v>1991</v>
      </c>
      <c r="E16" s="39" t="s">
        <v>109</v>
      </c>
      <c r="F16" s="170" t="s">
        <v>119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12.75">
      <c r="A17" s="10"/>
      <c r="B17" s="232" t="s">
        <v>62</v>
      </c>
      <c r="C17" s="208">
        <v>361.39963309999996</v>
      </c>
      <c r="D17" s="27">
        <v>1978</v>
      </c>
      <c r="E17" s="39" t="s">
        <v>117</v>
      </c>
      <c r="F17" s="170" t="s">
        <v>120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12.75">
      <c r="A18" s="10"/>
      <c r="B18" s="232" t="s">
        <v>63</v>
      </c>
      <c r="C18" s="208">
        <v>75.21679999999999</v>
      </c>
      <c r="D18" s="27">
        <v>1978</v>
      </c>
      <c r="E18" s="39" t="s">
        <v>117</v>
      </c>
      <c r="F18" s="170" t="s">
        <v>120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12.75">
      <c r="A19" s="10"/>
      <c r="B19" s="232" t="s">
        <v>64</v>
      </c>
      <c r="C19" s="208">
        <v>15.471</v>
      </c>
      <c r="D19" s="27">
        <v>1982</v>
      </c>
      <c r="E19" s="39" t="s">
        <v>117</v>
      </c>
      <c r="F19" s="170" t="s">
        <v>121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12.75">
      <c r="A20" s="10"/>
      <c r="B20" s="232" t="s">
        <v>65</v>
      </c>
      <c r="C20" s="208">
        <v>43.257000000000005</v>
      </c>
      <c r="D20" s="27">
        <v>1980</v>
      </c>
      <c r="E20" s="39" t="s">
        <v>421</v>
      </c>
      <c r="F20" s="170" t="s">
        <v>122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12.75">
      <c r="A21" s="10"/>
      <c r="B21" s="232" t="s">
        <v>66</v>
      </c>
      <c r="C21" s="208">
        <v>213.636</v>
      </c>
      <c r="D21" s="27">
        <v>1985</v>
      </c>
      <c r="E21" s="39" t="s">
        <v>117</v>
      </c>
      <c r="F21" s="170" t="s">
        <v>123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ht="12.75">
      <c r="A22" s="10"/>
      <c r="B22" s="232" t="s">
        <v>67</v>
      </c>
      <c r="C22" s="208">
        <v>48.8206</v>
      </c>
      <c r="D22" s="27">
        <v>1972</v>
      </c>
      <c r="E22" s="39" t="s">
        <v>109</v>
      </c>
      <c r="F22" s="170" t="s">
        <v>124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ht="12.75">
      <c r="A23" s="10"/>
      <c r="B23" s="232" t="s">
        <v>68</v>
      </c>
      <c r="C23" s="208">
        <v>10.3183227</v>
      </c>
      <c r="D23" s="27">
        <v>1974</v>
      </c>
      <c r="E23" s="39" t="s">
        <v>421</v>
      </c>
      <c r="F23" s="170" t="s">
        <v>125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ht="12.75">
      <c r="A24" s="10"/>
      <c r="B24" s="232" t="s">
        <v>69</v>
      </c>
      <c r="C24" s="208">
        <v>18.0533</v>
      </c>
      <c r="D24" s="27">
        <v>1982</v>
      </c>
      <c r="E24" s="39" t="s">
        <v>117</v>
      </c>
      <c r="F24" s="170" t="s">
        <v>126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ht="12.75">
      <c r="A25" s="10"/>
      <c r="B25" s="232" t="s">
        <v>70</v>
      </c>
      <c r="C25" s="208">
        <v>29.94</v>
      </c>
      <c r="D25" s="27">
        <v>1994</v>
      </c>
      <c r="E25" s="39" t="s">
        <v>107</v>
      </c>
      <c r="F25" s="170" t="s">
        <v>127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ht="12.75">
      <c r="A26" s="10"/>
      <c r="B26" s="233" t="s">
        <v>422</v>
      </c>
      <c r="C26" s="208">
        <v>85.65</v>
      </c>
      <c r="D26" s="27">
        <v>1997</v>
      </c>
      <c r="E26" s="39" t="s">
        <v>117</v>
      </c>
      <c r="F26" s="170" t="s">
        <v>128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ht="12.75">
      <c r="A27" s="10"/>
      <c r="B27" s="233" t="s">
        <v>423</v>
      </c>
      <c r="C27" s="208">
        <v>73.124044</v>
      </c>
      <c r="D27" s="27">
        <v>1994</v>
      </c>
      <c r="E27" s="39" t="s">
        <v>117</v>
      </c>
      <c r="F27" s="170">
        <v>193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12.75">
      <c r="A28" s="10"/>
      <c r="B28" s="233" t="s">
        <v>424</v>
      </c>
      <c r="C28" s="208">
        <v>32.8061</v>
      </c>
      <c r="D28" s="27">
        <v>1987</v>
      </c>
      <c r="E28" s="39" t="s">
        <v>117</v>
      </c>
      <c r="F28" s="170" t="s">
        <v>129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12.75">
      <c r="A29" s="10"/>
      <c r="B29" s="232" t="s">
        <v>71</v>
      </c>
      <c r="C29" s="208">
        <v>15.4006852</v>
      </c>
      <c r="D29" s="27">
        <v>1975</v>
      </c>
      <c r="E29" s="39" t="s">
        <v>130</v>
      </c>
      <c r="F29" s="170" t="s">
        <v>131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ht="12.75">
      <c r="A30" s="10"/>
      <c r="B30" s="232" t="s">
        <v>72</v>
      </c>
      <c r="C30" s="208">
        <v>23.9</v>
      </c>
      <c r="D30" s="27">
        <v>1986</v>
      </c>
      <c r="E30" s="39" t="s">
        <v>109</v>
      </c>
      <c r="F30" s="170" t="s">
        <v>132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12.75">
      <c r="A31" s="10"/>
      <c r="B31" s="232" t="s">
        <v>73</v>
      </c>
      <c r="C31" s="208">
        <v>103.786</v>
      </c>
      <c r="D31" s="27">
        <v>1992</v>
      </c>
      <c r="E31" s="39" t="s">
        <v>117</v>
      </c>
      <c r="F31" s="170" t="s">
        <v>133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12.75">
      <c r="A32" s="10"/>
      <c r="B32" s="232" t="s">
        <v>74</v>
      </c>
      <c r="C32" s="208">
        <v>438</v>
      </c>
      <c r="D32" s="27">
        <v>1979</v>
      </c>
      <c r="E32" s="39" t="s">
        <v>109</v>
      </c>
      <c r="F32" s="170" t="s">
        <v>134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2.75">
      <c r="A33" s="10"/>
      <c r="B33" s="232" t="s">
        <v>75</v>
      </c>
      <c r="C33" s="208">
        <v>64.048</v>
      </c>
      <c r="D33" s="27">
        <v>1984</v>
      </c>
      <c r="E33" s="39" t="s">
        <v>109</v>
      </c>
      <c r="F33" s="170" t="s">
        <v>135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ht="12.75">
      <c r="A34" s="10"/>
      <c r="B34" s="232" t="s">
        <v>76</v>
      </c>
      <c r="C34" s="208">
        <v>8</v>
      </c>
      <c r="D34" s="27">
        <v>1984</v>
      </c>
      <c r="E34" s="39" t="s">
        <v>109</v>
      </c>
      <c r="F34" s="170" t="s">
        <v>134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ht="12.75">
      <c r="A35" s="10"/>
      <c r="B35" s="232" t="s">
        <v>77</v>
      </c>
      <c r="C35" s="208">
        <v>25.33</v>
      </c>
      <c r="D35" s="27">
        <v>1981</v>
      </c>
      <c r="E35" s="39" t="s">
        <v>109</v>
      </c>
      <c r="F35" s="170" t="s">
        <v>136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ht="12.75">
      <c r="A36" s="10"/>
      <c r="B36" s="233" t="s">
        <v>425</v>
      </c>
      <c r="C36" s="208">
        <v>10.9294008</v>
      </c>
      <c r="D36" s="27">
        <v>1982</v>
      </c>
      <c r="E36" s="39" t="s">
        <v>107</v>
      </c>
      <c r="F36" s="170" t="s">
        <v>137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ht="12.75">
      <c r="A37" s="10"/>
      <c r="B37" s="233" t="s">
        <v>426</v>
      </c>
      <c r="C37" s="208">
        <v>5.24</v>
      </c>
      <c r="D37" s="27">
        <v>1990</v>
      </c>
      <c r="E37" s="39" t="s">
        <v>111</v>
      </c>
      <c r="F37" s="170">
        <v>102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ht="12.75">
      <c r="A38" s="10"/>
      <c r="B38" s="232" t="s">
        <v>79</v>
      </c>
      <c r="C38" s="208">
        <v>152.66400000000002</v>
      </c>
      <c r="D38" s="27">
        <v>1974</v>
      </c>
      <c r="E38" s="39" t="s">
        <v>117</v>
      </c>
      <c r="F38" s="170" t="s">
        <v>138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ht="12.75">
      <c r="A39" s="10"/>
      <c r="B39" s="232" t="s">
        <v>80</v>
      </c>
      <c r="C39" s="208">
        <v>104.523</v>
      </c>
      <c r="D39" s="27">
        <v>1981</v>
      </c>
      <c r="E39" s="39" t="s">
        <v>117</v>
      </c>
      <c r="F39" s="170" t="s">
        <v>139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ht="12.75">
      <c r="A40" s="10"/>
      <c r="B40" s="232" t="s">
        <v>427</v>
      </c>
      <c r="C40" s="208">
        <v>252.5254</v>
      </c>
      <c r="D40" s="27">
        <v>1979</v>
      </c>
      <c r="E40" s="39" t="s">
        <v>109</v>
      </c>
      <c r="F40" s="170" t="s">
        <v>140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ht="12.75">
      <c r="A41" s="10"/>
      <c r="B41" s="232" t="s">
        <v>428</v>
      </c>
      <c r="C41" s="208">
        <v>188.55035270000002</v>
      </c>
      <c r="D41" s="27">
        <v>1986</v>
      </c>
      <c r="E41" s="39" t="s">
        <v>117</v>
      </c>
      <c r="F41" s="170" t="s">
        <v>141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ht="12.75">
      <c r="A42" s="10"/>
      <c r="B42" s="232" t="s">
        <v>82</v>
      </c>
      <c r="C42" s="208">
        <v>647.133</v>
      </c>
      <c r="D42" s="27">
        <v>1974</v>
      </c>
      <c r="E42" s="39" t="s">
        <v>117</v>
      </c>
      <c r="F42" s="170" t="s">
        <v>142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ht="12.75">
      <c r="A43" s="10"/>
      <c r="B43" s="232" t="s">
        <v>83</v>
      </c>
      <c r="C43" s="208">
        <v>41.8197</v>
      </c>
      <c r="D43" s="27">
        <v>1977</v>
      </c>
      <c r="E43" s="39" t="s">
        <v>117</v>
      </c>
      <c r="F43" s="170" t="s">
        <v>143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ht="12.75">
      <c r="A44" s="10"/>
      <c r="B44" s="232" t="s">
        <v>84</v>
      </c>
      <c r="C44" s="208">
        <v>39.771346699999995</v>
      </c>
      <c r="D44" s="27">
        <v>1976</v>
      </c>
      <c r="E44" s="39" t="s">
        <v>117</v>
      </c>
      <c r="F44" s="170" t="s">
        <v>144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ht="12.75">
      <c r="A45" s="10"/>
      <c r="B45" s="232" t="s">
        <v>85</v>
      </c>
      <c r="C45" s="208">
        <v>11.011261</v>
      </c>
      <c r="D45" s="27">
        <v>1996</v>
      </c>
      <c r="E45" s="39" t="s">
        <v>117</v>
      </c>
      <c r="F45" s="170" t="s">
        <v>145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ht="12.75">
      <c r="A46" s="10"/>
      <c r="B46" s="232" t="s">
        <v>86</v>
      </c>
      <c r="C46" s="208">
        <v>9.6745</v>
      </c>
      <c r="D46" s="27">
        <v>1983</v>
      </c>
      <c r="E46" s="39" t="s">
        <v>421</v>
      </c>
      <c r="F46" s="170" t="s">
        <v>146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ht="12.75">
      <c r="A47" s="10"/>
      <c r="B47" s="232" t="s">
        <v>87</v>
      </c>
      <c r="C47" s="208">
        <v>39.8472284</v>
      </c>
      <c r="D47" s="27">
        <v>1970</v>
      </c>
      <c r="E47" s="39" t="s">
        <v>418</v>
      </c>
      <c r="F47" s="170" t="s">
        <v>147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ht="12.75">
      <c r="A48" s="10"/>
      <c r="B48" s="232" t="s">
        <v>429</v>
      </c>
      <c r="C48" s="208">
        <v>61.6</v>
      </c>
      <c r="D48" s="27">
        <v>1987</v>
      </c>
      <c r="E48" s="39" t="s">
        <v>109</v>
      </c>
      <c r="F48" s="170" t="s">
        <v>148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ht="12.75">
      <c r="A49" s="10"/>
      <c r="B49" s="232" t="s">
        <v>430</v>
      </c>
      <c r="C49" s="208">
        <v>1611.629</v>
      </c>
      <c r="D49" s="27">
        <v>1979</v>
      </c>
      <c r="E49" s="39" t="s">
        <v>109</v>
      </c>
      <c r="F49" s="170" t="s">
        <v>149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ht="12.75">
      <c r="A50" s="10"/>
      <c r="B50" s="232" t="s">
        <v>431</v>
      </c>
      <c r="C50" s="208"/>
      <c r="D50" s="27">
        <v>1983</v>
      </c>
      <c r="E50" s="39" t="s">
        <v>117</v>
      </c>
      <c r="F50" s="170" t="s">
        <v>149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ht="12.75">
      <c r="A51" s="10"/>
      <c r="B51" s="233" t="s">
        <v>432</v>
      </c>
      <c r="C51" s="208">
        <v>29.081</v>
      </c>
      <c r="D51" s="27">
        <v>1996</v>
      </c>
      <c r="E51" s="39" t="s">
        <v>109</v>
      </c>
      <c r="F51" s="170">
        <v>190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ht="12.75">
      <c r="A52" s="10"/>
      <c r="B52" s="232" t="s">
        <v>91</v>
      </c>
      <c r="C52" s="208">
        <v>88.3458</v>
      </c>
      <c r="D52" s="27">
        <v>1976</v>
      </c>
      <c r="E52" s="39" t="s">
        <v>421</v>
      </c>
      <c r="F52" s="170" t="s">
        <v>150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ht="12.75">
      <c r="A53" s="10"/>
      <c r="B53" s="233" t="s">
        <v>433</v>
      </c>
      <c r="C53" s="208">
        <v>4.7092</v>
      </c>
      <c r="D53" s="27">
        <v>1991</v>
      </c>
      <c r="E53" s="39" t="s">
        <v>109</v>
      </c>
      <c r="F53" s="170" t="s">
        <v>151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ht="12.75">
      <c r="A54" s="10"/>
      <c r="B54" s="232" t="s">
        <v>93</v>
      </c>
      <c r="C54" s="208">
        <v>205.20557639999998</v>
      </c>
      <c r="D54" s="27">
        <v>1975</v>
      </c>
      <c r="E54" s="39" t="s">
        <v>421</v>
      </c>
      <c r="F54" s="170" t="s">
        <v>152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ht="12.75">
      <c r="A55" s="10"/>
      <c r="B55" s="232" t="s">
        <v>94</v>
      </c>
      <c r="C55" s="208">
        <v>6.1</v>
      </c>
      <c r="D55" s="27">
        <v>1984</v>
      </c>
      <c r="E55" s="39" t="s">
        <v>416</v>
      </c>
      <c r="F55" s="170" t="s">
        <v>153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ht="12.75">
      <c r="A56" s="10"/>
      <c r="B56" s="232" t="s">
        <v>95</v>
      </c>
      <c r="C56" s="208">
        <v>60.0971</v>
      </c>
      <c r="D56" s="27">
        <v>1981</v>
      </c>
      <c r="E56" s="39" t="s">
        <v>117</v>
      </c>
      <c r="F56" s="170" t="s">
        <v>154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ht="12.75">
      <c r="A57" s="10"/>
      <c r="B57" s="232" t="s">
        <v>434</v>
      </c>
      <c r="C57" s="208">
        <v>42.9623</v>
      </c>
      <c r="D57" s="27">
        <v>1986</v>
      </c>
      <c r="E57" s="39" t="s">
        <v>109</v>
      </c>
      <c r="F57" s="170" t="s">
        <v>148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ht="12.75">
      <c r="A58" s="10"/>
      <c r="B58" s="232" t="s">
        <v>435</v>
      </c>
      <c r="C58" s="208">
        <v>101.4</v>
      </c>
      <c r="D58" s="27">
        <v>1986</v>
      </c>
      <c r="E58" s="39" t="s">
        <v>109</v>
      </c>
      <c r="F58" s="170" t="s">
        <v>155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ht="13.5" thickBot="1">
      <c r="A59" s="10"/>
      <c r="B59" s="234" t="s">
        <v>98</v>
      </c>
      <c r="C59" s="218">
        <v>369.3295</v>
      </c>
      <c r="D59" s="235">
        <v>1981</v>
      </c>
      <c r="E59" s="159" t="s">
        <v>117</v>
      </c>
      <c r="F59" s="176" t="s">
        <v>156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1:49" ht="12.75">
      <c r="A60" s="10"/>
      <c r="B60" s="10"/>
      <c r="C60" s="132"/>
      <c r="D60" s="21"/>
      <c r="E60" s="10"/>
      <c r="F60" s="2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  <row r="61" spans="1:49" ht="12.75">
      <c r="A61" s="10"/>
      <c r="B61" s="236" t="s">
        <v>157</v>
      </c>
      <c r="C61" s="10"/>
      <c r="D61" s="10"/>
      <c r="E61" s="10"/>
      <c r="F61" s="2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</row>
    <row r="62" spans="1:49" ht="12.75">
      <c r="A62" s="10"/>
      <c r="B62" s="135" t="s">
        <v>158</v>
      </c>
      <c r="C62" s="132"/>
      <c r="D62" s="21"/>
      <c r="E62" s="10"/>
      <c r="F62" s="2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</row>
    <row r="63" spans="1:49" ht="12.75">
      <c r="A63" s="10"/>
      <c r="B63" s="135" t="s">
        <v>159</v>
      </c>
      <c r="C63" s="132"/>
      <c r="D63" s="21"/>
      <c r="E63" s="10"/>
      <c r="F63" s="21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</row>
    <row r="64" spans="1:49" ht="12.75">
      <c r="A64" s="10"/>
      <c r="B64" s="135" t="s">
        <v>160</v>
      </c>
      <c r="C64" s="132"/>
      <c r="D64" s="21"/>
      <c r="E64" s="10"/>
      <c r="F64" s="2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</row>
    <row r="65" spans="1:49" ht="12.75">
      <c r="A65" s="10"/>
      <c r="B65" s="135" t="s">
        <v>161</v>
      </c>
      <c r="C65" s="132"/>
      <c r="D65" s="21"/>
      <c r="E65" s="10"/>
      <c r="F65" s="2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</row>
    <row r="66" spans="1:49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</row>
    <row r="67" spans="1:49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</row>
    <row r="68" spans="1:49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</row>
    <row r="69" spans="1:49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</row>
    <row r="70" spans="1:49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1:49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</row>
    <row r="72" spans="1:49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</row>
    <row r="74" spans="1:49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</row>
    <row r="75" spans="1:49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</row>
    <row r="76" spans="1:4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</row>
    <row r="77" spans="1:4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</row>
    <row r="78" spans="1:4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1:4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</row>
    <row r="80" spans="1:4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</row>
    <row r="81" spans="1:4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spans="1:4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</row>
    <row r="83" spans="1:49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</row>
    <row r="84" spans="1:4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</row>
    <row r="85" spans="1:4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</row>
    <row r="86" spans="1:4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pans="1:4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spans="1:4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49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1:4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</row>
    <row r="94" spans="1:4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1:4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1:4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1:4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</row>
    <row r="98" spans="1:4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</row>
    <row r="99" spans="1:4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</row>
    <row r="100" spans="1:4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</row>
    <row r="101" spans="1:4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spans="1:4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</row>
    <row r="103" spans="1:4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</row>
    <row r="104" spans="1:4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</row>
    <row r="105" spans="1:4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</row>
    <row r="106" spans="1:4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</row>
    <row r="107" spans="1:4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</row>
    <row r="108" spans="1:4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spans="1:4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</row>
    <row r="110" spans="1:4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</row>
    <row r="111" spans="1:4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</row>
    <row r="112" spans="1:4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1:4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</row>
    <row r="114" spans="1:4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</row>
    <row r="115" spans="1:4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</row>
  </sheetData>
  <printOptions/>
  <pageMargins left="0.75" right="0.75" top="1" bottom="1" header="0.5" footer="0.5"/>
  <pageSetup horizontalDpi="600" verticalDpi="600" orientation="portrait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4"/>
  <sheetViews>
    <sheetView zoomScale="87" zoomScaleNormal="87" workbookViewId="0" topLeftCell="A1">
      <selection activeCell="G13" sqref="G13"/>
    </sheetView>
  </sheetViews>
  <sheetFormatPr defaultColWidth="9.140625" defaultRowHeight="12.75"/>
  <cols>
    <col min="1" max="1" width="9.140625" style="6" customWidth="1"/>
    <col min="2" max="2" width="26.8515625" style="6" customWidth="1"/>
    <col min="3" max="4" width="13.00390625" style="6" bestFit="1" customWidth="1"/>
    <col min="5" max="6" width="12.00390625" style="6" bestFit="1" customWidth="1"/>
    <col min="7" max="7" width="13.7109375" style="6" customWidth="1"/>
    <col min="8" max="16384" width="11.421875" style="6" customWidth="1"/>
  </cols>
  <sheetData>
    <row r="1" spans="1:19" ht="49.5" customHeight="1">
      <c r="A1" s="147"/>
      <c r="B1" s="279" t="s">
        <v>411</v>
      </c>
      <c r="C1" s="279"/>
      <c r="D1" s="279"/>
      <c r="E1" s="279"/>
      <c r="F1" s="279"/>
      <c r="G1" s="279"/>
      <c r="H1" s="279"/>
      <c r="I1" s="279"/>
      <c r="J1" s="10"/>
      <c r="K1" s="10"/>
      <c r="L1" s="10"/>
      <c r="M1" s="147"/>
      <c r="N1" s="147"/>
      <c r="O1" s="147"/>
      <c r="P1" s="147"/>
      <c r="Q1" s="147"/>
      <c r="R1" s="147"/>
      <c r="S1" s="147"/>
    </row>
    <row r="2" spans="1:19" ht="12.7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2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ht="13.5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19" s="4" customFormat="1" ht="14.25">
      <c r="A5" s="60"/>
      <c r="B5" s="141"/>
      <c r="C5" s="192"/>
      <c r="D5" s="193" t="s">
        <v>362</v>
      </c>
      <c r="E5" s="193"/>
      <c r="F5" s="193"/>
      <c r="G5" s="194"/>
      <c r="H5" s="192"/>
      <c r="I5" s="193"/>
      <c r="J5" s="193" t="s">
        <v>363</v>
      </c>
      <c r="K5" s="193"/>
      <c r="L5" s="194"/>
      <c r="M5" s="60"/>
      <c r="N5" s="60"/>
      <c r="O5" s="60"/>
      <c r="P5" s="60"/>
      <c r="Q5" s="60"/>
      <c r="R5" s="60"/>
      <c r="S5" s="60"/>
    </row>
    <row r="6" spans="1:19" ht="12.75">
      <c r="A6" s="147"/>
      <c r="B6" s="146"/>
      <c r="C6" s="222"/>
      <c r="D6" s="223"/>
      <c r="E6" s="223"/>
      <c r="F6" s="223"/>
      <c r="G6" s="224"/>
      <c r="H6" s="222"/>
      <c r="I6" s="223"/>
      <c r="J6" s="223"/>
      <c r="K6" s="223"/>
      <c r="L6" s="224"/>
      <c r="M6" s="147"/>
      <c r="N6" s="147"/>
      <c r="O6" s="147"/>
      <c r="P6" s="147"/>
      <c r="Q6" s="147"/>
      <c r="R6" s="147"/>
      <c r="S6" s="147"/>
    </row>
    <row r="7" spans="1:19" s="4" customFormat="1" ht="14.25">
      <c r="A7" s="60"/>
      <c r="B7" s="191" t="s">
        <v>39</v>
      </c>
      <c r="C7" s="192" t="s">
        <v>3</v>
      </c>
      <c r="D7" s="193" t="s">
        <v>4</v>
      </c>
      <c r="E7" s="193" t="s">
        <v>5</v>
      </c>
      <c r="F7" s="193" t="s">
        <v>40</v>
      </c>
      <c r="G7" s="194" t="s">
        <v>364</v>
      </c>
      <c r="H7" s="192" t="s">
        <v>3</v>
      </c>
      <c r="I7" s="193" t="s">
        <v>4</v>
      </c>
      <c r="J7" s="193" t="s">
        <v>5</v>
      </c>
      <c r="K7" s="193" t="s">
        <v>40</v>
      </c>
      <c r="L7" s="195" t="s">
        <v>364</v>
      </c>
      <c r="M7" s="60"/>
      <c r="N7" s="60"/>
      <c r="O7" s="60"/>
      <c r="P7" s="60"/>
      <c r="Q7" s="60"/>
      <c r="R7" s="60"/>
      <c r="S7" s="60"/>
    </row>
    <row r="8" spans="1:19" s="4" customFormat="1" ht="12.75">
      <c r="A8" s="60"/>
      <c r="B8" s="196"/>
      <c r="C8" s="197" t="s">
        <v>10</v>
      </c>
      <c r="D8" s="198" t="s">
        <v>11</v>
      </c>
      <c r="E8" s="198" t="s">
        <v>9</v>
      </c>
      <c r="F8" s="198" t="s">
        <v>10</v>
      </c>
      <c r="G8" s="199" t="s">
        <v>10</v>
      </c>
      <c r="H8" s="197" t="s">
        <v>10</v>
      </c>
      <c r="I8" s="198" t="s">
        <v>11</v>
      </c>
      <c r="J8" s="198" t="s">
        <v>9</v>
      </c>
      <c r="K8" s="198" t="s">
        <v>10</v>
      </c>
      <c r="L8" s="200" t="s">
        <v>10</v>
      </c>
      <c r="M8" s="60"/>
      <c r="N8" s="60"/>
      <c r="O8" s="60"/>
      <c r="P8" s="60"/>
      <c r="Q8" s="60"/>
      <c r="R8" s="60"/>
      <c r="S8" s="60"/>
    </row>
    <row r="9" spans="1:19" ht="14.25">
      <c r="A9" s="147"/>
      <c r="B9" s="201" t="s">
        <v>365</v>
      </c>
      <c r="C9" s="202">
        <v>60.318205000000006</v>
      </c>
      <c r="D9" s="203">
        <v>2.85</v>
      </c>
      <c r="E9" s="203">
        <v>0</v>
      </c>
      <c r="F9" s="203">
        <v>0</v>
      </c>
      <c r="G9" s="204">
        <v>63.16820500000001</v>
      </c>
      <c r="H9" s="202">
        <v>47.96638800000001</v>
      </c>
      <c r="I9" s="203">
        <v>2.85</v>
      </c>
      <c r="J9" s="203">
        <v>0</v>
      </c>
      <c r="K9" s="203">
        <v>0</v>
      </c>
      <c r="L9" s="205">
        <v>50.816388</v>
      </c>
      <c r="M9" s="147"/>
      <c r="N9" s="147"/>
      <c r="O9" s="147"/>
      <c r="P9" s="147"/>
      <c r="Q9" s="147"/>
      <c r="R9" s="147"/>
      <c r="S9" s="147"/>
    </row>
    <row r="10" spans="1:19" ht="12.75">
      <c r="A10" s="147"/>
      <c r="B10" s="206" t="s">
        <v>55</v>
      </c>
      <c r="C10" s="207">
        <v>45.373344</v>
      </c>
      <c r="D10" s="208">
        <v>2.014245</v>
      </c>
      <c r="E10" s="208">
        <v>0.743</v>
      </c>
      <c r="F10" s="208">
        <v>0</v>
      </c>
      <c r="G10" s="209">
        <v>48.799289</v>
      </c>
      <c r="H10" s="207">
        <v>4.115108000000006</v>
      </c>
      <c r="I10" s="208">
        <v>0.13456699999999988</v>
      </c>
      <c r="J10" s="208">
        <v>0.07116999999999996</v>
      </c>
      <c r="K10" s="208">
        <v>0</v>
      </c>
      <c r="L10" s="210">
        <v>4.28221400000001</v>
      </c>
      <c r="M10" s="147"/>
      <c r="N10" s="147"/>
      <c r="O10" s="147"/>
      <c r="P10" s="147"/>
      <c r="Q10" s="147"/>
      <c r="R10" s="147"/>
      <c r="S10" s="147"/>
    </row>
    <row r="11" spans="1:19" ht="14.25">
      <c r="A11" s="147"/>
      <c r="B11" s="206" t="s">
        <v>366</v>
      </c>
      <c r="C11" s="207">
        <v>0.65</v>
      </c>
      <c r="D11" s="208">
        <v>2.38</v>
      </c>
      <c r="E11" s="208">
        <v>0</v>
      </c>
      <c r="F11" s="208">
        <v>0</v>
      </c>
      <c r="G11" s="209">
        <v>3.03</v>
      </c>
      <c r="H11" s="207">
        <v>0.65</v>
      </c>
      <c r="I11" s="208">
        <v>2.38</v>
      </c>
      <c r="J11" s="208">
        <v>0</v>
      </c>
      <c r="K11" s="208">
        <v>0</v>
      </c>
      <c r="L11" s="210">
        <v>3.03</v>
      </c>
      <c r="M11" s="147"/>
      <c r="N11" s="147"/>
      <c r="O11" s="147"/>
      <c r="P11" s="147"/>
      <c r="Q11" s="147"/>
      <c r="R11" s="147"/>
      <c r="S11" s="147"/>
    </row>
    <row r="12" spans="1:19" ht="12.75">
      <c r="A12" s="147"/>
      <c r="B12" s="206" t="s">
        <v>56</v>
      </c>
      <c r="C12" s="207">
        <v>134.51069</v>
      </c>
      <c r="D12" s="208">
        <v>6.042466</v>
      </c>
      <c r="E12" s="208">
        <v>1.735942</v>
      </c>
      <c r="F12" s="208">
        <v>0</v>
      </c>
      <c r="G12" s="209">
        <v>143.8514458</v>
      </c>
      <c r="H12" s="207">
        <v>46.63007800000001</v>
      </c>
      <c r="I12" s="208">
        <v>5.51111</v>
      </c>
      <c r="J12" s="208">
        <v>1.065282</v>
      </c>
      <c r="K12" s="208">
        <v>0</v>
      </c>
      <c r="L12" s="210">
        <v>54.018032799999986</v>
      </c>
      <c r="M12" s="147"/>
      <c r="N12" s="147"/>
      <c r="O12" s="147"/>
      <c r="P12" s="147"/>
      <c r="Q12" s="147"/>
      <c r="R12" s="147"/>
      <c r="S12" s="147"/>
    </row>
    <row r="13" spans="1:19" ht="12.75">
      <c r="A13" s="147"/>
      <c r="B13" s="206" t="s">
        <v>57</v>
      </c>
      <c r="C13" s="207">
        <v>467.81278199999997</v>
      </c>
      <c r="D13" s="208">
        <v>175.92014</v>
      </c>
      <c r="E13" s="208">
        <v>13.503561000000001</v>
      </c>
      <c r="F13" s="208">
        <v>0</v>
      </c>
      <c r="G13" s="209">
        <v>669.3896879</v>
      </c>
      <c r="H13" s="207">
        <v>155.68621299999995</v>
      </c>
      <c r="I13" s="208">
        <v>54.991268000000005</v>
      </c>
      <c r="J13" s="208">
        <v>2.917836000000001</v>
      </c>
      <c r="K13" s="208">
        <v>0</v>
      </c>
      <c r="L13" s="210">
        <v>216.22136939999996</v>
      </c>
      <c r="M13" s="147"/>
      <c r="N13" s="147"/>
      <c r="O13" s="147"/>
      <c r="P13" s="147"/>
      <c r="Q13" s="147"/>
      <c r="R13" s="147"/>
      <c r="S13" s="147"/>
    </row>
    <row r="14" spans="1:19" ht="12.75">
      <c r="A14" s="147"/>
      <c r="B14" s="206" t="s">
        <v>58</v>
      </c>
      <c r="C14" s="207">
        <v>94.489374</v>
      </c>
      <c r="D14" s="208">
        <v>44.03981</v>
      </c>
      <c r="E14" s="208">
        <v>3.8059399999999997</v>
      </c>
      <c r="F14" s="208">
        <v>0</v>
      </c>
      <c r="G14" s="209">
        <v>145.76047</v>
      </c>
      <c r="H14" s="207">
        <v>23.000490999999997</v>
      </c>
      <c r="I14" s="208">
        <v>10.671597000000006</v>
      </c>
      <c r="J14" s="208">
        <v>0.5394989999999993</v>
      </c>
      <c r="K14" s="208">
        <v>0</v>
      </c>
      <c r="L14" s="210">
        <v>34.697136099999994</v>
      </c>
      <c r="M14" s="147"/>
      <c r="N14" s="147"/>
      <c r="O14" s="147"/>
      <c r="P14" s="147"/>
      <c r="Q14" s="147"/>
      <c r="R14" s="147"/>
      <c r="S14" s="147"/>
    </row>
    <row r="15" spans="1:19" ht="12.75">
      <c r="A15" s="147"/>
      <c r="B15" s="206" t="s">
        <v>59</v>
      </c>
      <c r="C15" s="207">
        <v>11.843063</v>
      </c>
      <c r="D15" s="208">
        <v>5.448252</v>
      </c>
      <c r="E15" s="208">
        <v>0.525502</v>
      </c>
      <c r="F15" s="208">
        <v>0</v>
      </c>
      <c r="G15" s="209">
        <v>18.289768799999997</v>
      </c>
      <c r="H15" s="207">
        <v>4.028126</v>
      </c>
      <c r="I15" s="208">
        <v>2.9446630000000003</v>
      </c>
      <c r="J15" s="208">
        <v>0.232279</v>
      </c>
      <c r="K15" s="208">
        <v>0</v>
      </c>
      <c r="L15" s="210">
        <v>7.414119099999997</v>
      </c>
      <c r="M15" s="147"/>
      <c r="N15" s="147"/>
      <c r="O15" s="147"/>
      <c r="P15" s="147"/>
      <c r="Q15" s="147"/>
      <c r="R15" s="147"/>
      <c r="S15" s="147"/>
    </row>
    <row r="16" spans="1:19" ht="14.25">
      <c r="A16" s="147"/>
      <c r="B16" s="206" t="s">
        <v>367</v>
      </c>
      <c r="C16" s="207">
        <v>16.07</v>
      </c>
      <c r="D16" s="208">
        <v>3.74</v>
      </c>
      <c r="E16" s="208">
        <v>0.09</v>
      </c>
      <c r="F16" s="208">
        <v>0</v>
      </c>
      <c r="G16" s="209">
        <v>19.981</v>
      </c>
      <c r="H16" s="207">
        <v>16.07</v>
      </c>
      <c r="I16" s="208">
        <v>3.74</v>
      </c>
      <c r="J16" s="208">
        <v>0.09</v>
      </c>
      <c r="K16" s="208">
        <v>0</v>
      </c>
      <c r="L16" s="210">
        <v>19.981</v>
      </c>
      <c r="M16" s="147"/>
      <c r="N16" s="147"/>
      <c r="O16" s="147"/>
      <c r="P16" s="147"/>
      <c r="Q16" s="147"/>
      <c r="R16" s="147"/>
      <c r="S16" s="147"/>
    </row>
    <row r="17" spans="1:19" ht="12.75">
      <c r="A17" s="147"/>
      <c r="B17" s="206" t="s">
        <v>60</v>
      </c>
      <c r="C17" s="207">
        <v>0</v>
      </c>
      <c r="D17" s="208">
        <v>115.94</v>
      </c>
      <c r="E17" s="208">
        <v>0</v>
      </c>
      <c r="F17" s="208">
        <v>0.452166</v>
      </c>
      <c r="G17" s="209">
        <v>116.392166</v>
      </c>
      <c r="H17" s="207">
        <v>0</v>
      </c>
      <c r="I17" s="208">
        <v>1.3420690000000093</v>
      </c>
      <c r="J17" s="208">
        <v>0</v>
      </c>
      <c r="K17" s="208">
        <v>-0.005889999999999895</v>
      </c>
      <c r="L17" s="210">
        <v>1.3361790000000155</v>
      </c>
      <c r="M17" s="147"/>
      <c r="N17" s="147"/>
      <c r="O17" s="147"/>
      <c r="P17" s="147"/>
      <c r="Q17" s="147"/>
      <c r="R17" s="147"/>
      <c r="S17" s="147"/>
    </row>
    <row r="18" spans="1:19" ht="12.75">
      <c r="A18" s="147"/>
      <c r="B18" s="206" t="s">
        <v>61</v>
      </c>
      <c r="C18" s="207">
        <v>5.93</v>
      </c>
      <c r="D18" s="208">
        <v>0</v>
      </c>
      <c r="E18" s="208">
        <v>0</v>
      </c>
      <c r="F18" s="208">
        <v>0</v>
      </c>
      <c r="G18" s="209">
        <v>5.93</v>
      </c>
      <c r="H18" s="207">
        <v>3.0270409999999996</v>
      </c>
      <c r="I18" s="208">
        <v>0</v>
      </c>
      <c r="J18" s="208">
        <v>0</v>
      </c>
      <c r="K18" s="208">
        <v>0</v>
      </c>
      <c r="L18" s="210">
        <v>3.0270409999999996</v>
      </c>
      <c r="M18" s="147"/>
      <c r="N18" s="147"/>
      <c r="O18" s="147"/>
      <c r="P18" s="147"/>
      <c r="Q18" s="147"/>
      <c r="R18" s="147"/>
      <c r="S18" s="147"/>
    </row>
    <row r="19" spans="1:19" ht="14.25">
      <c r="A19" s="147"/>
      <c r="B19" s="206" t="s">
        <v>368</v>
      </c>
      <c r="C19" s="207">
        <v>120</v>
      </c>
      <c r="D19" s="208">
        <v>0</v>
      </c>
      <c r="E19" s="208">
        <v>0</v>
      </c>
      <c r="F19" s="208">
        <v>0</v>
      </c>
      <c r="G19" s="209">
        <v>120</v>
      </c>
      <c r="H19" s="207">
        <v>120</v>
      </c>
      <c r="I19" s="208">
        <v>0</v>
      </c>
      <c r="J19" s="208">
        <v>0</v>
      </c>
      <c r="K19" s="208">
        <v>0</v>
      </c>
      <c r="L19" s="210">
        <v>120</v>
      </c>
      <c r="M19" s="147"/>
      <c r="N19" s="147"/>
      <c r="O19" s="147"/>
      <c r="P19" s="147"/>
      <c r="Q19" s="147"/>
      <c r="R19" s="147"/>
      <c r="S19" s="147"/>
    </row>
    <row r="20" spans="1:19" ht="14.25">
      <c r="A20" s="147"/>
      <c r="B20" s="206" t="s">
        <v>369</v>
      </c>
      <c r="C20" s="207">
        <v>335.334971</v>
      </c>
      <c r="D20" s="208">
        <v>22.262535999999997</v>
      </c>
      <c r="E20" s="208">
        <v>2.001119</v>
      </c>
      <c r="F20" s="208">
        <v>0</v>
      </c>
      <c r="G20" s="209">
        <v>361.39963309999996</v>
      </c>
      <c r="H20" s="207">
        <v>40.15049099999999</v>
      </c>
      <c r="I20" s="208">
        <v>2.212211</v>
      </c>
      <c r="J20" s="208">
        <v>0.47222300000000006</v>
      </c>
      <c r="K20" s="208">
        <v>-0.7384660000000001</v>
      </c>
      <c r="L20" s="210">
        <v>42.52145969999992</v>
      </c>
      <c r="M20" s="147"/>
      <c r="N20" s="147"/>
      <c r="O20" s="147"/>
      <c r="P20" s="147"/>
      <c r="Q20" s="147"/>
      <c r="R20" s="147"/>
      <c r="S20" s="147"/>
    </row>
    <row r="21" spans="1:19" ht="14.25">
      <c r="A21" s="147"/>
      <c r="B21" s="206" t="s">
        <v>370</v>
      </c>
      <c r="C21" s="207">
        <v>35.46</v>
      </c>
      <c r="D21" s="208">
        <v>32.096</v>
      </c>
      <c r="E21" s="208">
        <v>4.032</v>
      </c>
      <c r="F21" s="208">
        <v>0</v>
      </c>
      <c r="G21" s="209">
        <v>75.21679999999999</v>
      </c>
      <c r="H21" s="207">
        <v>22.624288000000004</v>
      </c>
      <c r="I21" s="208">
        <v>29.094519999999996</v>
      </c>
      <c r="J21" s="208">
        <v>3.832785</v>
      </c>
      <c r="K21" s="208">
        <v>0</v>
      </c>
      <c r="L21" s="210">
        <v>58.9021025</v>
      </c>
      <c r="M21" s="147"/>
      <c r="N21" s="147"/>
      <c r="O21" s="147"/>
      <c r="P21" s="147"/>
      <c r="Q21" s="147"/>
      <c r="R21" s="147"/>
      <c r="S21" s="147"/>
    </row>
    <row r="22" spans="1:19" ht="12.75">
      <c r="A22" s="147"/>
      <c r="B22" s="206" t="s">
        <v>64</v>
      </c>
      <c r="C22" s="207">
        <v>0</v>
      </c>
      <c r="D22" s="208">
        <v>9.91</v>
      </c>
      <c r="E22" s="208">
        <v>1.29</v>
      </c>
      <c r="F22" s="208">
        <v>3.11</v>
      </c>
      <c r="G22" s="209">
        <v>15.471</v>
      </c>
      <c r="H22" s="207">
        <v>0</v>
      </c>
      <c r="I22" s="208">
        <v>9.91</v>
      </c>
      <c r="J22" s="208">
        <v>0.648761</v>
      </c>
      <c r="K22" s="208">
        <v>0.9769800000000002</v>
      </c>
      <c r="L22" s="210">
        <v>12.1196259</v>
      </c>
      <c r="M22" s="147"/>
      <c r="N22" s="147"/>
      <c r="O22" s="147"/>
      <c r="P22" s="147"/>
      <c r="Q22" s="147"/>
      <c r="R22" s="147"/>
      <c r="S22" s="147"/>
    </row>
    <row r="23" spans="1:19" ht="14.25">
      <c r="A23" s="147"/>
      <c r="B23" s="206" t="s">
        <v>371</v>
      </c>
      <c r="C23" s="207">
        <v>34</v>
      </c>
      <c r="D23" s="208">
        <v>5.78</v>
      </c>
      <c r="E23" s="208">
        <v>1.83</v>
      </c>
      <c r="F23" s="208">
        <v>0</v>
      </c>
      <c r="G23" s="209">
        <v>43.257000000000005</v>
      </c>
      <c r="H23" s="207">
        <v>3.020993999999998</v>
      </c>
      <c r="I23" s="208">
        <v>0.5336970000000001</v>
      </c>
      <c r="J23" s="208">
        <v>0.12862600000000013</v>
      </c>
      <c r="K23" s="208">
        <v>0</v>
      </c>
      <c r="L23" s="210">
        <v>3.799080400000001</v>
      </c>
      <c r="M23" s="147"/>
      <c r="N23" s="147"/>
      <c r="O23" s="147"/>
      <c r="P23" s="147"/>
      <c r="Q23" s="147"/>
      <c r="R23" s="147"/>
      <c r="S23" s="147"/>
    </row>
    <row r="24" spans="1:19" ht="12.75">
      <c r="A24" s="147"/>
      <c r="B24" s="206" t="s">
        <v>66</v>
      </c>
      <c r="C24" s="207">
        <v>180.2</v>
      </c>
      <c r="D24" s="208">
        <v>29.94</v>
      </c>
      <c r="E24" s="208">
        <v>1.84</v>
      </c>
      <c r="F24" s="208">
        <v>0</v>
      </c>
      <c r="G24" s="209">
        <v>213.636</v>
      </c>
      <c r="H24" s="207">
        <v>98.317299</v>
      </c>
      <c r="I24" s="208">
        <v>25.418795000000003</v>
      </c>
      <c r="J24" s="208">
        <v>1.717599</v>
      </c>
      <c r="K24" s="208">
        <v>0</v>
      </c>
      <c r="L24" s="210">
        <v>126.93774410000002</v>
      </c>
      <c r="M24" s="147"/>
      <c r="N24" s="147"/>
      <c r="O24" s="147"/>
      <c r="P24" s="147"/>
      <c r="Q24" s="147"/>
      <c r="R24" s="147"/>
      <c r="S24" s="147"/>
    </row>
    <row r="25" spans="1:19" ht="12.75">
      <c r="A25" s="147"/>
      <c r="B25" s="206" t="s">
        <v>67</v>
      </c>
      <c r="C25" s="207">
        <v>7.01</v>
      </c>
      <c r="D25" s="208">
        <v>41.8106</v>
      </c>
      <c r="E25" s="208">
        <v>0</v>
      </c>
      <c r="F25" s="208">
        <v>0</v>
      </c>
      <c r="G25" s="209">
        <v>48.8206</v>
      </c>
      <c r="H25" s="207">
        <v>0.7635400000000008</v>
      </c>
      <c r="I25" s="208">
        <v>0.2</v>
      </c>
      <c r="J25" s="208">
        <v>0</v>
      </c>
      <c r="K25" s="208">
        <v>0</v>
      </c>
      <c r="L25" s="210">
        <v>1</v>
      </c>
      <c r="M25" s="147"/>
      <c r="N25" s="147"/>
      <c r="O25" s="147"/>
      <c r="P25" s="147"/>
      <c r="Q25" s="147"/>
      <c r="R25" s="147"/>
      <c r="S25" s="147"/>
    </row>
    <row r="26" spans="1:19" ht="12.75">
      <c r="A26" s="147"/>
      <c r="B26" s="206" t="s">
        <v>68</v>
      </c>
      <c r="C26" s="207">
        <v>8.256165</v>
      </c>
      <c r="D26" s="208">
        <v>1.620516</v>
      </c>
      <c r="E26" s="208">
        <v>0.232443</v>
      </c>
      <c r="F26" s="208">
        <v>0</v>
      </c>
      <c r="G26" s="209">
        <v>10.3183227</v>
      </c>
      <c r="H26" s="207">
        <v>0.9838609999999992</v>
      </c>
      <c r="I26" s="208">
        <v>0.2976880000000002</v>
      </c>
      <c r="J26" s="208">
        <v>0.02181700000000003</v>
      </c>
      <c r="K26" s="208">
        <v>0</v>
      </c>
      <c r="L26" s="210">
        <v>1.3230012999999996</v>
      </c>
      <c r="M26" s="147"/>
      <c r="N26" s="147"/>
      <c r="O26" s="147"/>
      <c r="P26" s="147"/>
      <c r="Q26" s="147"/>
      <c r="R26" s="147"/>
      <c r="S26" s="147"/>
    </row>
    <row r="27" spans="1:19" ht="12.75">
      <c r="A27" s="147"/>
      <c r="B27" s="206" t="s">
        <v>69</v>
      </c>
      <c r="C27" s="207">
        <v>4.965</v>
      </c>
      <c r="D27" s="208">
        <v>12.904</v>
      </c>
      <c r="E27" s="208">
        <v>0.097</v>
      </c>
      <c r="F27" s="208">
        <v>0</v>
      </c>
      <c r="G27" s="209">
        <v>18.0533</v>
      </c>
      <c r="H27" s="207">
        <v>3.699042</v>
      </c>
      <c r="I27" s="208">
        <v>10.208094</v>
      </c>
      <c r="J27" s="208">
        <v>0.083054</v>
      </c>
      <c r="K27" s="208">
        <v>-0.006921</v>
      </c>
      <c r="L27" s="210">
        <v>14.0580176</v>
      </c>
      <c r="M27" s="147"/>
      <c r="N27" s="147"/>
      <c r="O27" s="147"/>
      <c r="P27" s="147"/>
      <c r="Q27" s="147"/>
      <c r="R27" s="147"/>
      <c r="S27" s="147"/>
    </row>
    <row r="28" spans="1:19" ht="12.75">
      <c r="A28" s="147"/>
      <c r="B28" s="206" t="s">
        <v>70</v>
      </c>
      <c r="C28" s="207">
        <v>29.26</v>
      </c>
      <c r="D28" s="208">
        <v>0.68</v>
      </c>
      <c r="E28" s="208">
        <v>0</v>
      </c>
      <c r="F28" s="208">
        <v>0</v>
      </c>
      <c r="G28" s="209">
        <v>29.94</v>
      </c>
      <c r="H28" s="207">
        <v>13.164338000000004</v>
      </c>
      <c r="I28" s="208">
        <v>0.0807000000000001</v>
      </c>
      <c r="J28" s="208">
        <v>0</v>
      </c>
      <c r="K28" s="208">
        <v>0</v>
      </c>
      <c r="L28" s="210">
        <v>13.245038000000005</v>
      </c>
      <c r="M28" s="147"/>
      <c r="N28" s="147"/>
      <c r="O28" s="147"/>
      <c r="P28" s="147"/>
      <c r="Q28" s="147"/>
      <c r="R28" s="147"/>
      <c r="S28" s="147"/>
    </row>
    <row r="29" spans="1:19" ht="14.25">
      <c r="A29" s="147"/>
      <c r="B29" s="206" t="s">
        <v>372</v>
      </c>
      <c r="C29" s="207">
        <v>0</v>
      </c>
      <c r="D29" s="208">
        <v>34.9</v>
      </c>
      <c r="E29" s="208">
        <v>8.5</v>
      </c>
      <c r="F29" s="208">
        <v>34.6</v>
      </c>
      <c r="G29" s="209">
        <v>85.65</v>
      </c>
      <c r="H29" s="207">
        <v>0</v>
      </c>
      <c r="I29" s="208">
        <v>34.9</v>
      </c>
      <c r="J29" s="208">
        <v>8.5</v>
      </c>
      <c r="K29" s="208">
        <v>34.6</v>
      </c>
      <c r="L29" s="210">
        <v>85.65</v>
      </c>
      <c r="M29" s="147"/>
      <c r="N29" s="147"/>
      <c r="O29" s="147"/>
      <c r="P29" s="147"/>
      <c r="Q29" s="147"/>
      <c r="R29" s="147"/>
      <c r="S29" s="147"/>
    </row>
    <row r="30" spans="1:19" ht="14.25">
      <c r="A30" s="147"/>
      <c r="B30" s="206" t="s">
        <v>373</v>
      </c>
      <c r="C30" s="207">
        <v>0</v>
      </c>
      <c r="D30" s="208">
        <v>51.830431</v>
      </c>
      <c r="E30" s="208">
        <v>0.4583</v>
      </c>
      <c r="F30" s="208">
        <v>20.422843</v>
      </c>
      <c r="G30" s="209">
        <v>73.124044</v>
      </c>
      <c r="H30" s="207">
        <v>0</v>
      </c>
      <c r="I30" s="208">
        <v>51.830431</v>
      </c>
      <c r="J30" s="208">
        <v>0.4583</v>
      </c>
      <c r="K30" s="208">
        <v>20.422843</v>
      </c>
      <c r="L30" s="210">
        <v>73.124044</v>
      </c>
      <c r="M30" s="147"/>
      <c r="N30" s="147"/>
      <c r="O30" s="147"/>
      <c r="P30" s="147"/>
      <c r="Q30" s="147"/>
      <c r="R30" s="147"/>
      <c r="S30" s="147"/>
    </row>
    <row r="31" spans="1:19" ht="14.25">
      <c r="A31" s="147"/>
      <c r="B31" s="206" t="s">
        <v>374</v>
      </c>
      <c r="C31" s="207">
        <v>0</v>
      </c>
      <c r="D31" s="208">
        <v>19.318</v>
      </c>
      <c r="E31" s="208">
        <v>4.199</v>
      </c>
      <c r="F31" s="208">
        <v>5.51</v>
      </c>
      <c r="G31" s="209">
        <v>32.8061</v>
      </c>
      <c r="H31" s="207">
        <v>0</v>
      </c>
      <c r="I31" s="208">
        <v>19.318</v>
      </c>
      <c r="J31" s="208">
        <v>4.199</v>
      </c>
      <c r="K31" s="208">
        <v>5.51</v>
      </c>
      <c r="L31" s="210">
        <v>32.8061</v>
      </c>
      <c r="M31" s="147"/>
      <c r="N31" s="147"/>
      <c r="O31" s="147"/>
      <c r="P31" s="147"/>
      <c r="Q31" s="147"/>
      <c r="R31" s="147"/>
      <c r="S31" s="147"/>
    </row>
    <row r="32" spans="1:19" ht="12.75">
      <c r="A32" s="147"/>
      <c r="B32" s="206" t="s">
        <v>71</v>
      </c>
      <c r="C32" s="207">
        <v>14.229</v>
      </c>
      <c r="D32" s="208">
        <v>0.413</v>
      </c>
      <c r="E32" s="208">
        <v>0.399308</v>
      </c>
      <c r="F32" s="208">
        <v>0</v>
      </c>
      <c r="G32" s="209">
        <v>15.4006852</v>
      </c>
      <c r="H32" s="207">
        <v>1.084646000000001</v>
      </c>
      <c r="I32" s="208">
        <v>0.06522099999999992</v>
      </c>
      <c r="J32" s="208">
        <v>0.08634600000000003</v>
      </c>
      <c r="K32" s="208">
        <v>-0.002096</v>
      </c>
      <c r="L32" s="210">
        <v>1.3118284000000013</v>
      </c>
      <c r="M32" s="147"/>
      <c r="N32" s="147"/>
      <c r="O32" s="147"/>
      <c r="P32" s="147"/>
      <c r="Q32" s="147"/>
      <c r="R32" s="147"/>
      <c r="S32" s="147"/>
    </row>
    <row r="33" spans="1:19" ht="12.75">
      <c r="A33" s="147"/>
      <c r="B33" s="206" t="s">
        <v>72</v>
      </c>
      <c r="C33" s="207">
        <v>23.9</v>
      </c>
      <c r="D33" s="208">
        <v>0</v>
      </c>
      <c r="E33" s="208">
        <v>0</v>
      </c>
      <c r="F33" s="208">
        <v>0</v>
      </c>
      <c r="G33" s="209">
        <v>23.9</v>
      </c>
      <c r="H33" s="207">
        <v>9.593575999999999</v>
      </c>
      <c r="I33" s="208">
        <v>0</v>
      </c>
      <c r="J33" s="208">
        <v>0</v>
      </c>
      <c r="K33" s="208">
        <v>0</v>
      </c>
      <c r="L33" s="210">
        <v>9.593575999999999</v>
      </c>
      <c r="M33" s="147"/>
      <c r="N33" s="147"/>
      <c r="O33" s="147"/>
      <c r="P33" s="147"/>
      <c r="Q33" s="147"/>
      <c r="R33" s="147"/>
      <c r="S33" s="147"/>
    </row>
    <row r="34" spans="1:19" ht="12.75">
      <c r="A34" s="147"/>
      <c r="B34" s="206" t="s">
        <v>73</v>
      </c>
      <c r="C34" s="207">
        <v>87.417</v>
      </c>
      <c r="D34" s="208">
        <v>13.652</v>
      </c>
      <c r="E34" s="208">
        <v>1.43</v>
      </c>
      <c r="F34" s="208">
        <v>0</v>
      </c>
      <c r="G34" s="209">
        <v>103.786</v>
      </c>
      <c r="H34" s="207">
        <v>40.393735</v>
      </c>
      <c r="I34" s="208">
        <v>11.776221</v>
      </c>
      <c r="J34" s="208">
        <v>1.2939209999999999</v>
      </c>
      <c r="K34" s="208">
        <v>0</v>
      </c>
      <c r="L34" s="210">
        <v>54.544500899999996</v>
      </c>
      <c r="M34" s="147"/>
      <c r="N34" s="147"/>
      <c r="O34" s="147"/>
      <c r="P34" s="147"/>
      <c r="Q34" s="147"/>
      <c r="R34" s="147"/>
      <c r="S34" s="147"/>
    </row>
    <row r="35" spans="1:19" ht="12.75">
      <c r="A35" s="147"/>
      <c r="B35" s="206" t="s">
        <v>74</v>
      </c>
      <c r="C35" s="207">
        <v>349</v>
      </c>
      <c r="D35" s="208">
        <v>89</v>
      </c>
      <c r="E35" s="208">
        <v>0</v>
      </c>
      <c r="F35" s="208">
        <v>0</v>
      </c>
      <c r="G35" s="209">
        <v>438</v>
      </c>
      <c r="H35" s="207">
        <v>46.97315400000002</v>
      </c>
      <c r="I35" s="208">
        <v>81.009984</v>
      </c>
      <c r="J35" s="208">
        <v>-0.909119</v>
      </c>
      <c r="K35" s="208">
        <v>-0.9357139999999999</v>
      </c>
      <c r="L35" s="210">
        <v>125.32009789999995</v>
      </c>
      <c r="M35" s="147"/>
      <c r="N35" s="147"/>
      <c r="O35" s="147"/>
      <c r="P35" s="147"/>
      <c r="Q35" s="147"/>
      <c r="R35" s="147"/>
      <c r="S35" s="147"/>
    </row>
    <row r="36" spans="1:19" ht="12.75">
      <c r="A36" s="147"/>
      <c r="B36" s="206" t="s">
        <v>75</v>
      </c>
      <c r="C36" s="207">
        <v>56.62799999999999</v>
      </c>
      <c r="D36" s="208">
        <v>7.42</v>
      </c>
      <c r="E36" s="208">
        <v>0</v>
      </c>
      <c r="F36" s="208">
        <v>0</v>
      </c>
      <c r="G36" s="209">
        <v>64.048</v>
      </c>
      <c r="H36" s="207">
        <v>46.37995199999999</v>
      </c>
      <c r="I36" s="208">
        <v>7.42</v>
      </c>
      <c r="J36" s="208">
        <v>0</v>
      </c>
      <c r="K36" s="208">
        <v>0</v>
      </c>
      <c r="L36" s="210">
        <v>53.799952000000005</v>
      </c>
      <c r="M36" s="147"/>
      <c r="N36" s="147"/>
      <c r="O36" s="147"/>
      <c r="P36" s="147"/>
      <c r="Q36" s="147"/>
      <c r="R36" s="147"/>
      <c r="S36" s="147"/>
    </row>
    <row r="37" spans="1:19" ht="12.75">
      <c r="A37" s="147"/>
      <c r="B37" s="206" t="s">
        <v>76</v>
      </c>
      <c r="C37" s="207">
        <v>2</v>
      </c>
      <c r="D37" s="208">
        <v>6</v>
      </c>
      <c r="E37" s="208">
        <v>0</v>
      </c>
      <c r="F37" s="208">
        <v>0</v>
      </c>
      <c r="G37" s="209">
        <v>8</v>
      </c>
      <c r="H37" s="207">
        <v>0.874295</v>
      </c>
      <c r="I37" s="208">
        <v>6</v>
      </c>
      <c r="J37" s="208">
        <v>0</v>
      </c>
      <c r="K37" s="208">
        <v>0</v>
      </c>
      <c r="L37" s="210">
        <v>6.874295</v>
      </c>
      <c r="M37" s="147"/>
      <c r="N37" s="147"/>
      <c r="O37" s="147"/>
      <c r="P37" s="147"/>
      <c r="Q37" s="147"/>
      <c r="R37" s="147"/>
      <c r="S37" s="147"/>
    </row>
    <row r="38" spans="1:19" ht="12.75">
      <c r="A38" s="147"/>
      <c r="B38" s="206" t="s">
        <v>77</v>
      </c>
      <c r="C38" s="207">
        <v>24.5</v>
      </c>
      <c r="D38" s="208">
        <v>0.83</v>
      </c>
      <c r="E38" s="208">
        <v>0</v>
      </c>
      <c r="F38" s="208">
        <v>0</v>
      </c>
      <c r="G38" s="209">
        <v>25.33</v>
      </c>
      <c r="H38" s="207">
        <v>14.109979</v>
      </c>
      <c r="I38" s="208">
        <v>0.83</v>
      </c>
      <c r="J38" s="208">
        <v>0</v>
      </c>
      <c r="K38" s="208">
        <v>0</v>
      </c>
      <c r="L38" s="210">
        <v>14.939978999999997</v>
      </c>
      <c r="M38" s="147"/>
      <c r="N38" s="147"/>
      <c r="O38" s="147"/>
      <c r="P38" s="147"/>
      <c r="Q38" s="147"/>
      <c r="R38" s="147"/>
      <c r="S38" s="147"/>
    </row>
    <row r="39" spans="1:19" ht="12.75">
      <c r="A39" s="147"/>
      <c r="B39" s="206" t="s">
        <v>78</v>
      </c>
      <c r="C39" s="207">
        <v>0</v>
      </c>
      <c r="D39" s="208">
        <v>5.12</v>
      </c>
      <c r="E39" s="208">
        <v>1.4786320000000002</v>
      </c>
      <c r="F39" s="208">
        <v>3</v>
      </c>
      <c r="G39" s="209">
        <v>10.9294008</v>
      </c>
      <c r="H39" s="207">
        <v>0</v>
      </c>
      <c r="I39" s="208">
        <v>5.12</v>
      </c>
      <c r="J39" s="208">
        <v>1.4786320000000002</v>
      </c>
      <c r="K39" s="208">
        <v>3</v>
      </c>
      <c r="L39" s="210">
        <v>10.9294008</v>
      </c>
      <c r="M39" s="147"/>
      <c r="N39" s="147"/>
      <c r="O39" s="147"/>
      <c r="P39" s="147"/>
      <c r="Q39" s="147"/>
      <c r="R39" s="147"/>
      <c r="S39" s="147"/>
    </row>
    <row r="40" spans="1:19" ht="12" customHeight="1">
      <c r="A40" s="147"/>
      <c r="B40" s="206" t="s">
        <v>79</v>
      </c>
      <c r="C40" s="207">
        <v>0</v>
      </c>
      <c r="D40" s="208">
        <v>109.174</v>
      </c>
      <c r="E40" s="208">
        <v>8.1</v>
      </c>
      <c r="F40" s="208">
        <v>28.1</v>
      </c>
      <c r="G40" s="209">
        <v>152.66400000000002</v>
      </c>
      <c r="H40" s="207"/>
      <c r="I40" s="208"/>
      <c r="J40" s="208"/>
      <c r="K40" s="208"/>
      <c r="L40" s="210"/>
      <c r="M40" s="147"/>
      <c r="N40" s="147"/>
      <c r="O40" s="147"/>
      <c r="P40" s="147"/>
      <c r="Q40" s="147"/>
      <c r="R40" s="147"/>
      <c r="S40" s="147"/>
    </row>
    <row r="41" spans="1:19" ht="14.25">
      <c r="A41" s="147"/>
      <c r="B41" s="206" t="s">
        <v>375</v>
      </c>
      <c r="C41" s="207">
        <v>0</v>
      </c>
      <c r="D41" s="208">
        <v>57.96</v>
      </c>
      <c r="E41" s="208">
        <v>11.27</v>
      </c>
      <c r="F41" s="208">
        <v>25.15</v>
      </c>
      <c r="G41" s="209">
        <v>104.523</v>
      </c>
      <c r="H41" s="207"/>
      <c r="I41" s="208"/>
      <c r="J41" s="208"/>
      <c r="K41" s="208"/>
      <c r="L41" s="210"/>
      <c r="M41" s="147"/>
      <c r="N41" s="147"/>
      <c r="O41" s="147"/>
      <c r="P41" s="147"/>
      <c r="Q41" s="147"/>
      <c r="R41" s="147"/>
      <c r="S41" s="147"/>
    </row>
    <row r="42" spans="1:19" ht="14.25">
      <c r="A42" s="147"/>
      <c r="B42" s="206" t="s">
        <v>376</v>
      </c>
      <c r="C42" s="207"/>
      <c r="D42" s="208"/>
      <c r="E42" s="208"/>
      <c r="F42" s="208"/>
      <c r="G42" s="209"/>
      <c r="H42" s="211">
        <v>0</v>
      </c>
      <c r="I42" s="208">
        <v>84.85024199999998</v>
      </c>
      <c r="J42" s="208">
        <v>5.830405000000001</v>
      </c>
      <c r="K42" s="208">
        <v>10.002828999999995</v>
      </c>
      <c r="L42" s="210">
        <v>105.93084049999999</v>
      </c>
      <c r="M42" s="208"/>
      <c r="N42" s="208"/>
      <c r="O42" s="208"/>
      <c r="P42" s="208"/>
      <c r="Q42" s="208"/>
      <c r="R42" s="147"/>
      <c r="S42" s="147"/>
    </row>
    <row r="43" spans="1:19" ht="14.25">
      <c r="A43" s="147"/>
      <c r="B43" s="206" t="s">
        <v>377</v>
      </c>
      <c r="C43" s="207">
        <v>0.95</v>
      </c>
      <c r="D43" s="208">
        <v>4.29</v>
      </c>
      <c r="E43" s="208">
        <v>0</v>
      </c>
      <c r="F43" s="208">
        <v>0</v>
      </c>
      <c r="G43" s="209">
        <v>5.24</v>
      </c>
      <c r="H43" s="207">
        <v>0.95</v>
      </c>
      <c r="I43" s="208">
        <v>4.29</v>
      </c>
      <c r="J43" s="208">
        <v>0</v>
      </c>
      <c r="K43" s="208">
        <v>0</v>
      </c>
      <c r="L43" s="210">
        <v>5.24</v>
      </c>
      <c r="M43" s="147"/>
      <c r="N43" s="147"/>
      <c r="O43" s="147"/>
      <c r="P43" s="147"/>
      <c r="Q43" s="147"/>
      <c r="R43" s="147"/>
      <c r="S43" s="147"/>
    </row>
    <row r="44" spans="1:19" ht="12.75">
      <c r="A44" s="147"/>
      <c r="B44" s="206" t="s">
        <v>81</v>
      </c>
      <c r="C44" s="207">
        <v>232</v>
      </c>
      <c r="D44" s="208">
        <v>8.81</v>
      </c>
      <c r="E44" s="208">
        <v>6.166</v>
      </c>
      <c r="F44" s="208">
        <v>0</v>
      </c>
      <c r="G44" s="209">
        <v>252.5254</v>
      </c>
      <c r="H44" s="207">
        <v>127.77218700000002</v>
      </c>
      <c r="I44" s="208">
        <v>4.300238</v>
      </c>
      <c r="J44" s="208">
        <v>3.0367420000000007</v>
      </c>
      <c r="K44" s="208">
        <v>-0.607841</v>
      </c>
      <c r="L44" s="210">
        <v>137.23439380000002</v>
      </c>
      <c r="M44" s="147"/>
      <c r="N44" s="147"/>
      <c r="O44" s="147"/>
      <c r="P44" s="147"/>
      <c r="Q44" s="147"/>
      <c r="R44" s="147"/>
      <c r="S44" s="147"/>
    </row>
    <row r="45" spans="1:19" ht="14.25">
      <c r="A45" s="147"/>
      <c r="B45" s="206" t="s">
        <v>378</v>
      </c>
      <c r="C45" s="207">
        <v>0</v>
      </c>
      <c r="D45" s="208">
        <v>161</v>
      </c>
      <c r="E45" s="208">
        <v>5.059133</v>
      </c>
      <c r="F45" s="208">
        <v>17.938</v>
      </c>
      <c r="G45" s="209">
        <v>188.55035270000002</v>
      </c>
      <c r="H45" s="207">
        <v>0</v>
      </c>
      <c r="I45" s="208">
        <v>161</v>
      </c>
      <c r="J45" s="208">
        <v>5.059133</v>
      </c>
      <c r="K45" s="208">
        <v>17.938</v>
      </c>
      <c r="L45" s="210">
        <v>188.55035270000002</v>
      </c>
      <c r="M45" s="147"/>
      <c r="N45" s="147"/>
      <c r="O45" s="147"/>
      <c r="P45" s="147"/>
      <c r="Q45" s="147"/>
      <c r="R45" s="147"/>
      <c r="S45" s="147"/>
    </row>
    <row r="46" spans="1:19" ht="12.75">
      <c r="A46" s="147"/>
      <c r="B46" s="206" t="s">
        <v>82</v>
      </c>
      <c r="C46" s="207">
        <v>561.39</v>
      </c>
      <c r="D46" s="208">
        <v>58.44</v>
      </c>
      <c r="E46" s="208">
        <v>14.37</v>
      </c>
      <c r="F46" s="208">
        <v>0</v>
      </c>
      <c r="G46" s="209">
        <v>647.133</v>
      </c>
      <c r="H46" s="207">
        <v>34.4791009999999</v>
      </c>
      <c r="I46" s="208">
        <v>11.997830999999998</v>
      </c>
      <c r="J46" s="208">
        <v>3.894120000000001</v>
      </c>
      <c r="K46" s="208">
        <v>-3.3844399999999992</v>
      </c>
      <c r="L46" s="210">
        <v>50.49131999999986</v>
      </c>
      <c r="M46" s="147"/>
      <c r="N46" s="147"/>
      <c r="O46" s="147"/>
      <c r="P46" s="147"/>
      <c r="Q46" s="147"/>
      <c r="R46" s="147"/>
      <c r="S46" s="147"/>
    </row>
    <row r="47" spans="1:19" ht="12.75">
      <c r="A47" s="147"/>
      <c r="B47" s="206" t="s">
        <v>83</v>
      </c>
      <c r="C47" s="207">
        <v>38.449</v>
      </c>
      <c r="D47" s="208">
        <v>1.8545</v>
      </c>
      <c r="E47" s="208">
        <v>0.798</v>
      </c>
      <c r="F47" s="208">
        <v>0</v>
      </c>
      <c r="G47" s="209">
        <v>41.8197</v>
      </c>
      <c r="H47" s="207">
        <v>13.116767</v>
      </c>
      <c r="I47" s="208">
        <v>0.548084</v>
      </c>
      <c r="J47" s="208">
        <v>0.43740200000000007</v>
      </c>
      <c r="K47" s="208">
        <v>0</v>
      </c>
      <c r="L47" s="210">
        <v>14.4023398</v>
      </c>
      <c r="M47" s="147"/>
      <c r="N47" s="147"/>
      <c r="O47" s="147"/>
      <c r="P47" s="147"/>
      <c r="Q47" s="147"/>
      <c r="R47" s="147"/>
      <c r="S47" s="147"/>
    </row>
    <row r="48" spans="1:19" ht="12.75">
      <c r="A48" s="147"/>
      <c r="B48" s="206" t="s">
        <v>84</v>
      </c>
      <c r="C48" s="207">
        <v>35.01881</v>
      </c>
      <c r="D48" s="208">
        <v>2.5799</v>
      </c>
      <c r="E48" s="208">
        <v>1.143493</v>
      </c>
      <c r="F48" s="208">
        <v>0</v>
      </c>
      <c r="G48" s="209">
        <v>39.771346699999995</v>
      </c>
      <c r="H48" s="207">
        <v>8.731634</v>
      </c>
      <c r="I48" s="208">
        <v>0.564689</v>
      </c>
      <c r="J48" s="208">
        <v>0.559544</v>
      </c>
      <c r="K48" s="208">
        <v>0</v>
      </c>
      <c r="L48" s="210">
        <v>10.216865599999991</v>
      </c>
      <c r="M48" s="147"/>
      <c r="N48" s="147"/>
      <c r="O48" s="147"/>
      <c r="P48" s="147"/>
      <c r="Q48" s="147"/>
      <c r="R48" s="147"/>
      <c r="S48" s="147"/>
    </row>
    <row r="49" spans="1:19" ht="12.75">
      <c r="A49" s="147"/>
      <c r="B49" s="206" t="s">
        <v>85</v>
      </c>
      <c r="C49" s="207">
        <v>11.011261</v>
      </c>
      <c r="D49" s="208">
        <v>0</v>
      </c>
      <c r="E49" s="208">
        <v>0</v>
      </c>
      <c r="F49" s="208">
        <v>0</v>
      </c>
      <c r="G49" s="209">
        <v>11.011261</v>
      </c>
      <c r="H49" s="207">
        <v>6.005851999999999</v>
      </c>
      <c r="I49" s="208">
        <v>0</v>
      </c>
      <c r="J49" s="208">
        <v>0</v>
      </c>
      <c r="K49" s="208">
        <v>0</v>
      </c>
      <c r="L49" s="210">
        <v>6.005851999999999</v>
      </c>
      <c r="M49" s="147"/>
      <c r="N49" s="147"/>
      <c r="O49" s="147"/>
      <c r="P49" s="147"/>
      <c r="Q49" s="147"/>
      <c r="R49" s="147"/>
      <c r="S49" s="147"/>
    </row>
    <row r="50" spans="1:19" ht="12.75">
      <c r="A50" s="147"/>
      <c r="B50" s="206" t="s">
        <v>86</v>
      </c>
      <c r="C50" s="207">
        <v>7.02</v>
      </c>
      <c r="D50" s="208">
        <v>2.341</v>
      </c>
      <c r="E50" s="208">
        <v>0.165</v>
      </c>
      <c r="F50" s="208">
        <v>0</v>
      </c>
      <c r="G50" s="209">
        <v>9.6745</v>
      </c>
      <c r="H50" s="207">
        <v>4.760847</v>
      </c>
      <c r="I50" s="208">
        <v>2.341</v>
      </c>
      <c r="J50" s="208">
        <v>0.110186</v>
      </c>
      <c r="K50" s="208">
        <v>0</v>
      </c>
      <c r="L50" s="210">
        <v>7.311200400000001</v>
      </c>
      <c r="M50" s="147"/>
      <c r="N50" s="147"/>
      <c r="O50" s="147"/>
      <c r="P50" s="147"/>
      <c r="Q50" s="147"/>
      <c r="R50" s="147"/>
      <c r="S50" s="147"/>
    </row>
    <row r="51" spans="1:19" ht="12.75">
      <c r="A51" s="147"/>
      <c r="B51" s="206" t="s">
        <v>87</v>
      </c>
      <c r="C51" s="207">
        <v>25.975</v>
      </c>
      <c r="D51" s="208">
        <v>11.532538</v>
      </c>
      <c r="E51" s="208">
        <v>1.231416</v>
      </c>
      <c r="F51" s="208">
        <v>0</v>
      </c>
      <c r="G51" s="209">
        <v>39.8472284</v>
      </c>
      <c r="H51" s="207">
        <v>4.394743000000002</v>
      </c>
      <c r="I51" s="208">
        <v>0.9146440000000009</v>
      </c>
      <c r="J51" s="208">
        <v>0.09386499999999987</v>
      </c>
      <c r="K51" s="208">
        <v>0</v>
      </c>
      <c r="L51" s="210">
        <v>5.487730500000005</v>
      </c>
      <c r="M51" s="147"/>
      <c r="N51" s="147"/>
      <c r="O51" s="147"/>
      <c r="P51" s="147"/>
      <c r="Q51" s="147"/>
      <c r="R51" s="147"/>
      <c r="S51" s="147"/>
    </row>
    <row r="52" spans="1:19" ht="14.25">
      <c r="A52" s="147"/>
      <c r="B52" s="206" t="s">
        <v>379</v>
      </c>
      <c r="C52" s="207">
        <v>54.49</v>
      </c>
      <c r="D52" s="208">
        <v>4.37</v>
      </c>
      <c r="E52" s="208">
        <v>1.46</v>
      </c>
      <c r="F52" s="208">
        <v>0</v>
      </c>
      <c r="G52" s="209">
        <v>61.634</v>
      </c>
      <c r="H52" s="207">
        <v>18.41077700000001</v>
      </c>
      <c r="I52" s="208">
        <v>1.6251720000000005</v>
      </c>
      <c r="J52" s="208">
        <v>0.6037220000000001</v>
      </c>
      <c r="K52" s="208">
        <v>0</v>
      </c>
      <c r="L52" s="210">
        <v>21.006961800000006</v>
      </c>
      <c r="M52" s="147"/>
      <c r="N52" s="147"/>
      <c r="O52" s="147"/>
      <c r="P52" s="147"/>
      <c r="Q52" s="147"/>
      <c r="R52" s="147"/>
      <c r="S52" s="147"/>
    </row>
    <row r="53" spans="1:19" ht="14.25">
      <c r="A53" s="147"/>
      <c r="B53" s="206" t="s">
        <v>380</v>
      </c>
      <c r="C53" s="207">
        <v>224.266</v>
      </c>
      <c r="D53" s="208">
        <v>1325.704</v>
      </c>
      <c r="E53" s="208">
        <v>31.61</v>
      </c>
      <c r="F53" s="208">
        <v>1.6</v>
      </c>
      <c r="G53" s="209">
        <v>1611.629</v>
      </c>
      <c r="H53" s="207">
        <v>106.686606</v>
      </c>
      <c r="I53" s="208">
        <v>1188.783326</v>
      </c>
      <c r="J53" s="208">
        <v>31.61</v>
      </c>
      <c r="K53" s="208">
        <v>-0.774753</v>
      </c>
      <c r="L53" s="210">
        <v>1354.7541789999998</v>
      </c>
      <c r="M53" s="147"/>
      <c r="N53" s="147"/>
      <c r="O53" s="147"/>
      <c r="P53" s="147"/>
      <c r="Q53" s="147"/>
      <c r="R53" s="147"/>
      <c r="S53" s="147"/>
    </row>
    <row r="54" spans="1:19" ht="12.75">
      <c r="A54" s="147"/>
      <c r="B54" s="206" t="s">
        <v>90</v>
      </c>
      <c r="C54" s="207">
        <v>6.05</v>
      </c>
      <c r="D54" s="208">
        <v>22.86</v>
      </c>
      <c r="E54" s="208">
        <v>0.09</v>
      </c>
      <c r="F54" s="208">
        <v>0</v>
      </c>
      <c r="G54" s="209">
        <v>29.081</v>
      </c>
      <c r="H54" s="207">
        <v>6.0317</v>
      </c>
      <c r="I54" s="208">
        <v>22.86</v>
      </c>
      <c r="J54" s="208">
        <v>0.089791</v>
      </c>
      <c r="K54" s="208">
        <v>-0.000279</v>
      </c>
      <c r="L54" s="210">
        <v>29.0620239</v>
      </c>
      <c r="M54" s="147"/>
      <c r="N54" s="147"/>
      <c r="O54" s="147"/>
      <c r="P54" s="147"/>
      <c r="Q54" s="147"/>
      <c r="R54" s="147"/>
      <c r="S54" s="147"/>
    </row>
    <row r="55" spans="1:19" ht="12.75">
      <c r="A55" s="147"/>
      <c r="B55" s="206" t="s">
        <v>91</v>
      </c>
      <c r="C55" s="207">
        <v>79.212</v>
      </c>
      <c r="D55" s="208">
        <v>4</v>
      </c>
      <c r="E55" s="208">
        <v>2.702</v>
      </c>
      <c r="F55" s="208">
        <v>0</v>
      </c>
      <c r="G55" s="209">
        <v>88.3458</v>
      </c>
      <c r="H55" s="207">
        <v>15.624919999999996</v>
      </c>
      <c r="I55" s="208">
        <v>0.2333750000000001</v>
      </c>
      <c r="J55" s="208">
        <v>0.3018909999999999</v>
      </c>
      <c r="K55" s="208">
        <v>0</v>
      </c>
      <c r="L55" s="210">
        <v>16.431887899999992</v>
      </c>
      <c r="M55" s="147"/>
      <c r="N55" s="147"/>
      <c r="O55" s="147"/>
      <c r="P55" s="147"/>
      <c r="Q55" s="147"/>
      <c r="R55" s="147"/>
      <c r="S55" s="147"/>
    </row>
    <row r="56" spans="1:19" ht="12.75">
      <c r="A56" s="147"/>
      <c r="B56" s="206" t="s">
        <v>92</v>
      </c>
      <c r="C56" s="207">
        <v>2.5562</v>
      </c>
      <c r="D56" s="208">
        <v>2.153</v>
      </c>
      <c r="E56" s="208">
        <v>0</v>
      </c>
      <c r="F56" s="208">
        <v>0</v>
      </c>
      <c r="G56" s="209">
        <v>4.7092</v>
      </c>
      <c r="H56" s="207">
        <v>2.504172</v>
      </c>
      <c r="I56" s="208">
        <v>2.153</v>
      </c>
      <c r="J56" s="208">
        <v>0</v>
      </c>
      <c r="K56" s="208">
        <v>0</v>
      </c>
      <c r="L56" s="210">
        <v>4.657172</v>
      </c>
      <c r="M56" s="147"/>
      <c r="N56" s="147"/>
      <c r="O56" s="147"/>
      <c r="P56" s="147"/>
      <c r="Q56" s="147"/>
      <c r="R56" s="147"/>
      <c r="S56" s="147"/>
    </row>
    <row r="57" spans="1:19" ht="12.75">
      <c r="A57" s="147"/>
      <c r="B57" s="206" t="s">
        <v>93</v>
      </c>
      <c r="C57" s="207">
        <v>166.877173</v>
      </c>
      <c r="D57" s="208">
        <v>30.295818999999998</v>
      </c>
      <c r="E57" s="208">
        <v>4.227676000000001</v>
      </c>
      <c r="F57" s="208">
        <v>0</v>
      </c>
      <c r="G57" s="209">
        <v>205.20557639999998</v>
      </c>
      <c r="H57" s="207">
        <v>91.95682599999999</v>
      </c>
      <c r="I57" s="208">
        <v>15.223521</v>
      </c>
      <c r="J57" s="208">
        <v>1.7019230000000003</v>
      </c>
      <c r="K57" s="208">
        <v>0</v>
      </c>
      <c r="L57" s="210">
        <v>110.41400069999997</v>
      </c>
      <c r="M57" s="147"/>
      <c r="N57" s="147"/>
      <c r="O57" s="147"/>
      <c r="P57" s="147"/>
      <c r="Q57" s="147"/>
      <c r="R57" s="147"/>
      <c r="S57" s="147"/>
    </row>
    <row r="58" spans="1:19" ht="12.75">
      <c r="A58" s="147"/>
      <c r="B58" s="206" t="s">
        <v>94</v>
      </c>
      <c r="C58" s="207">
        <v>6.1</v>
      </c>
      <c r="D58" s="208">
        <v>0</v>
      </c>
      <c r="E58" s="208">
        <v>0</v>
      </c>
      <c r="F58" s="208">
        <v>0</v>
      </c>
      <c r="G58" s="209">
        <v>6.1</v>
      </c>
      <c r="H58" s="207">
        <v>0.6399829999999991</v>
      </c>
      <c r="I58" s="208">
        <v>0</v>
      </c>
      <c r="J58" s="208">
        <v>0</v>
      </c>
      <c r="K58" s="208">
        <v>0</v>
      </c>
      <c r="L58" s="210">
        <v>0.6399829999999991</v>
      </c>
      <c r="M58" s="147"/>
      <c r="N58" s="147"/>
      <c r="O58" s="147"/>
      <c r="P58" s="147"/>
      <c r="Q58" s="147"/>
      <c r="R58" s="147"/>
      <c r="S58" s="147"/>
    </row>
    <row r="59" spans="1:19" ht="12.75">
      <c r="A59" s="147"/>
      <c r="B59" s="206" t="s">
        <v>95</v>
      </c>
      <c r="C59" s="207">
        <v>55.041</v>
      </c>
      <c r="D59" s="208">
        <v>2.968</v>
      </c>
      <c r="E59" s="208">
        <v>1.099</v>
      </c>
      <c r="F59" s="208">
        <v>0</v>
      </c>
      <c r="G59" s="209">
        <v>60.0971</v>
      </c>
      <c r="H59" s="207">
        <v>13.155478999999993</v>
      </c>
      <c r="I59" s="208">
        <v>0.9376889999999998</v>
      </c>
      <c r="J59" s="208">
        <v>0.03829300000000013</v>
      </c>
      <c r="K59" s="208">
        <v>0</v>
      </c>
      <c r="L59" s="210">
        <v>14.013252699999995</v>
      </c>
      <c r="M59" s="147"/>
      <c r="N59" s="147"/>
      <c r="O59" s="147"/>
      <c r="P59" s="147"/>
      <c r="Q59" s="147"/>
      <c r="R59" s="147"/>
      <c r="S59" s="147"/>
    </row>
    <row r="60" spans="1:19" ht="12.75">
      <c r="A60" s="147"/>
      <c r="B60" s="206" t="s">
        <v>96</v>
      </c>
      <c r="C60" s="207">
        <v>39.730700000000006</v>
      </c>
      <c r="D60" s="208">
        <v>3.2316</v>
      </c>
      <c r="E60" s="208">
        <v>0</v>
      </c>
      <c r="F60" s="208">
        <v>0</v>
      </c>
      <c r="G60" s="209">
        <v>42.9623</v>
      </c>
      <c r="H60" s="207">
        <v>17.380053000000004</v>
      </c>
      <c r="I60" s="208">
        <v>3.2316</v>
      </c>
      <c r="J60" s="208">
        <v>0</v>
      </c>
      <c r="K60" s="208">
        <v>0</v>
      </c>
      <c r="L60" s="210">
        <v>20.611652999999997</v>
      </c>
      <c r="M60" s="147"/>
      <c r="N60" s="147"/>
      <c r="O60" s="147"/>
      <c r="P60" s="147"/>
      <c r="Q60" s="147"/>
      <c r="R60" s="147"/>
      <c r="S60" s="147"/>
    </row>
    <row r="61" spans="1:19" ht="12.75">
      <c r="A61" s="147"/>
      <c r="B61" s="206" t="s">
        <v>97</v>
      </c>
      <c r="C61" s="207">
        <v>38.4</v>
      </c>
      <c r="D61" s="208">
        <v>50.27</v>
      </c>
      <c r="E61" s="208">
        <v>6.7</v>
      </c>
      <c r="F61" s="208">
        <v>0</v>
      </c>
      <c r="G61" s="209">
        <v>101.4</v>
      </c>
      <c r="H61" s="207">
        <v>30.523557999999998</v>
      </c>
      <c r="I61" s="208">
        <v>50.27</v>
      </c>
      <c r="J61" s="208">
        <v>6.7</v>
      </c>
      <c r="K61" s="208">
        <v>0</v>
      </c>
      <c r="L61" s="210">
        <v>93.52355800000001</v>
      </c>
      <c r="M61" s="147"/>
      <c r="N61" s="147"/>
      <c r="O61" s="147"/>
      <c r="P61" s="147"/>
      <c r="Q61" s="147"/>
      <c r="R61" s="147"/>
      <c r="S61" s="147"/>
    </row>
    <row r="62" spans="1:19" ht="12.75">
      <c r="A62" s="147"/>
      <c r="B62" s="212" t="s">
        <v>98</v>
      </c>
      <c r="C62" s="213">
        <v>67.9</v>
      </c>
      <c r="D62" s="214">
        <v>191.85</v>
      </c>
      <c r="E62" s="214">
        <v>32.905</v>
      </c>
      <c r="F62" s="214">
        <v>47.06</v>
      </c>
      <c r="G62" s="215">
        <v>369.3295</v>
      </c>
      <c r="H62" s="213">
        <v>39.610078</v>
      </c>
      <c r="I62" s="214">
        <v>180.20442599999998</v>
      </c>
      <c r="J62" s="214">
        <v>31.357631</v>
      </c>
      <c r="K62" s="214">
        <v>43.255031</v>
      </c>
      <c r="L62" s="216">
        <v>322.6490339</v>
      </c>
      <c r="M62" s="147"/>
      <c r="N62" s="147"/>
      <c r="O62" s="147"/>
      <c r="P62" s="147"/>
      <c r="Q62" s="147"/>
      <c r="R62" s="147"/>
      <c r="S62" s="147"/>
    </row>
    <row r="63" spans="1:19" ht="13.5" thickBot="1">
      <c r="A63" s="147"/>
      <c r="B63" s="217" t="s">
        <v>162</v>
      </c>
      <c r="C63" s="218">
        <v>3801.5947380000002</v>
      </c>
      <c r="D63" s="218">
        <v>2799.5463529999993</v>
      </c>
      <c r="E63" s="218">
        <v>177.288465</v>
      </c>
      <c r="F63" s="218">
        <v>186.943009</v>
      </c>
      <c r="G63" s="218">
        <v>7124.932183500001</v>
      </c>
      <c r="H63" s="218">
        <v>1306.0419180000001</v>
      </c>
      <c r="I63" s="218">
        <v>2117.1196729999997</v>
      </c>
      <c r="J63" s="218">
        <v>118.352659</v>
      </c>
      <c r="K63" s="218">
        <v>130.249283</v>
      </c>
      <c r="L63" s="219">
        <v>3776.2579240999994</v>
      </c>
      <c r="M63" s="147"/>
      <c r="N63" s="147"/>
      <c r="O63" s="147"/>
      <c r="P63" s="147"/>
      <c r="Q63" s="147"/>
      <c r="R63" s="147"/>
      <c r="S63" s="147"/>
    </row>
    <row r="64" spans="1:19" ht="12.75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</row>
    <row r="65" spans="1:19" ht="12.7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</row>
    <row r="66" spans="1:19" ht="12.75">
      <c r="A66" s="147"/>
      <c r="B66" s="220" t="s">
        <v>163</v>
      </c>
      <c r="C66" s="221"/>
      <c r="D66" s="221"/>
      <c r="E66" s="221"/>
      <c r="F66" s="221"/>
      <c r="G66" s="221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</row>
    <row r="67" spans="1:19" ht="12.75">
      <c r="A67" s="147"/>
      <c r="B67" s="220" t="s">
        <v>415</v>
      </c>
      <c r="C67" s="221"/>
      <c r="D67" s="221"/>
      <c r="E67" s="221"/>
      <c r="F67" s="221"/>
      <c r="G67" s="221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</row>
    <row r="68" spans="1:19" ht="12.75">
      <c r="A68" s="147"/>
      <c r="B68" s="220" t="s">
        <v>164</v>
      </c>
      <c r="C68" s="221"/>
      <c r="D68" s="221"/>
      <c r="E68" s="221"/>
      <c r="F68" s="221"/>
      <c r="G68" s="221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</row>
    <row r="69" spans="1:19" ht="12.75">
      <c r="A69" s="147"/>
      <c r="B69" s="220" t="s">
        <v>165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</row>
    <row r="70" spans="1:19" ht="12.75">
      <c r="A70" s="147"/>
      <c r="B70" s="220" t="s">
        <v>166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19" ht="12.75">
      <c r="A71" s="147"/>
      <c r="B71" s="220" t="s">
        <v>167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</row>
    <row r="72" spans="1:19" ht="12.7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</row>
    <row r="73" spans="1:19" ht="12.75">
      <c r="A73" s="147"/>
      <c r="B73" s="220" t="s">
        <v>168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</row>
    <row r="74" spans="1:19" ht="12.75">
      <c r="A74" s="147"/>
      <c r="B74" s="220" t="s">
        <v>169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</row>
    <row r="75" spans="1:19" ht="12.75">
      <c r="A75" s="147"/>
      <c r="B75" s="220" t="s">
        <v>170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</row>
    <row r="76" spans="1:19" ht="12.75">
      <c r="A76" s="147"/>
      <c r="B76" s="220" t="s">
        <v>171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</row>
    <row r="77" spans="1:19" ht="12.75">
      <c r="A77" s="147"/>
      <c r="B77" s="220" t="s">
        <v>172</v>
      </c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</row>
    <row r="78" spans="1:19" ht="12.75">
      <c r="A78" s="147"/>
      <c r="B78" s="220" t="s">
        <v>173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</row>
    <row r="79" spans="1:19" ht="12.75">
      <c r="A79" s="147"/>
      <c r="B79" s="220" t="s">
        <v>174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</row>
    <row r="80" spans="1:19" ht="12.75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</row>
    <row r="81" spans="1:19" ht="12.75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</row>
    <row r="82" spans="1:19" ht="12.75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</row>
    <row r="83" spans="1:19" ht="12.75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</row>
    <row r="84" spans="1:19" ht="12.75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</row>
    <row r="85" spans="1:19" ht="12.7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</row>
    <row r="86" spans="1:19" ht="12.75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</row>
    <row r="87" spans="1:19" ht="12.75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</row>
    <row r="88" spans="1:19" ht="12.75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</row>
    <row r="89" spans="1:19" ht="12.75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</row>
    <row r="90" spans="1:19" ht="12.75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</row>
    <row r="91" spans="1:19" ht="12.75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</row>
    <row r="92" spans="1:19" ht="12.75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</row>
    <row r="93" spans="1:19" ht="12.7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</row>
    <row r="94" spans="1:19" ht="12.7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</row>
    <row r="95" spans="1:19" ht="12.7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</row>
    <row r="96" spans="1:19" ht="12.75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</row>
    <row r="97" spans="1:19" ht="12.75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</row>
    <row r="98" spans="1:19" ht="12.75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</row>
    <row r="99" spans="1:19" ht="12.75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</row>
    <row r="100" spans="1:19" ht="12.75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</row>
    <row r="101" spans="1:19" ht="12.75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</row>
    <row r="102" spans="1:19" ht="12.75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</row>
    <row r="103" spans="1:19" ht="12.75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</row>
    <row r="104" spans="1:19" ht="12.75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</row>
  </sheetData>
  <mergeCells count="1">
    <mergeCell ref="B1:I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117"/>
  <sheetViews>
    <sheetView workbookViewId="0" topLeftCell="A1">
      <selection activeCell="H20" sqref="H20"/>
    </sheetView>
  </sheetViews>
  <sheetFormatPr defaultColWidth="9.140625" defaultRowHeight="12.75"/>
  <cols>
    <col min="1" max="1" width="4.8515625" style="5" customWidth="1"/>
    <col min="2" max="2" width="23.28125" style="5" bestFit="1" customWidth="1"/>
    <col min="3" max="7" width="11.421875" style="5" customWidth="1"/>
    <col min="8" max="8" width="11.421875" style="7" customWidth="1"/>
    <col min="9" max="16384" width="11.421875" style="5" customWidth="1"/>
  </cols>
  <sheetData>
    <row r="1" spans="1:61" ht="43.5" customHeight="1">
      <c r="A1" s="177"/>
      <c r="B1" s="15" t="s">
        <v>409</v>
      </c>
      <c r="C1" s="10"/>
      <c r="D1" s="10"/>
      <c r="E1" s="10"/>
      <c r="F1" s="10"/>
      <c r="G1" s="10"/>
      <c r="H1" s="10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</row>
    <row r="2" spans="1:61" ht="12.75">
      <c r="A2" s="177"/>
      <c r="B2" s="10"/>
      <c r="C2" s="10"/>
      <c r="D2" s="10"/>
      <c r="E2" s="10"/>
      <c r="F2" s="10"/>
      <c r="G2" s="10"/>
      <c r="H2" s="10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</row>
    <row r="3" spans="1:61" ht="13.5" thickBot="1">
      <c r="A3" s="177"/>
      <c r="B3" s="177"/>
      <c r="C3" s="177"/>
      <c r="D3" s="177"/>
      <c r="E3" s="177"/>
      <c r="F3" s="177"/>
      <c r="G3" s="177"/>
      <c r="H3" s="178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</row>
    <row r="4" spans="1:61" ht="12.75">
      <c r="A4" s="177"/>
      <c r="B4" s="186" t="s">
        <v>400</v>
      </c>
      <c r="C4" s="188" t="s">
        <v>3</v>
      </c>
      <c r="D4" s="164" t="s">
        <v>4</v>
      </c>
      <c r="E4" s="188" t="s">
        <v>5</v>
      </c>
      <c r="F4" s="164" t="s">
        <v>40</v>
      </c>
      <c r="G4" s="188" t="s">
        <v>357</v>
      </c>
      <c r="H4" s="165" t="s">
        <v>358</v>
      </c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</row>
    <row r="5" spans="1:61" ht="12.75">
      <c r="A5" s="177"/>
      <c r="B5" s="189" t="s">
        <v>410</v>
      </c>
      <c r="C5" s="187" t="s">
        <v>381</v>
      </c>
      <c r="D5" s="125" t="s">
        <v>382</v>
      </c>
      <c r="E5" s="187" t="s">
        <v>9</v>
      </c>
      <c r="F5" s="125" t="s">
        <v>381</v>
      </c>
      <c r="G5" s="187" t="s">
        <v>381</v>
      </c>
      <c r="H5" s="179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</row>
    <row r="6" spans="1:61" ht="12.75">
      <c r="A6" s="177"/>
      <c r="B6" s="180" t="s">
        <v>175</v>
      </c>
      <c r="C6" s="172">
        <v>3.18</v>
      </c>
      <c r="D6" s="172">
        <v>4.12</v>
      </c>
      <c r="E6" s="172"/>
      <c r="F6" s="172">
        <v>1.1</v>
      </c>
      <c r="G6" s="172">
        <v>8.4</v>
      </c>
      <c r="H6" s="181">
        <v>2001</v>
      </c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</row>
    <row r="7" spans="1:61" ht="12.75">
      <c r="A7" s="177"/>
      <c r="B7" s="180" t="s">
        <v>176</v>
      </c>
      <c r="C7" s="172"/>
      <c r="D7" s="172">
        <v>3.79</v>
      </c>
      <c r="E7" s="172">
        <v>0.164</v>
      </c>
      <c r="F7" s="172">
        <v>1.21</v>
      </c>
      <c r="G7" s="172">
        <v>5.3116</v>
      </c>
      <c r="H7" s="181">
        <v>1978</v>
      </c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</row>
    <row r="8" spans="1:61" ht="12.75">
      <c r="A8" s="177"/>
      <c r="B8" s="180" t="s">
        <v>177</v>
      </c>
      <c r="C8" s="172">
        <v>11.68</v>
      </c>
      <c r="D8" s="172">
        <v>1.55</v>
      </c>
      <c r="E8" s="172">
        <v>0.46</v>
      </c>
      <c r="F8" s="172"/>
      <c r="G8" s="172">
        <f>C8+D8+E8*1.9</f>
        <v>14.104000000000001</v>
      </c>
      <c r="H8" s="181">
        <v>1993</v>
      </c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</row>
    <row r="9" spans="1:61" ht="12.75">
      <c r="A9" s="177"/>
      <c r="B9" s="180" t="s">
        <v>178</v>
      </c>
      <c r="C9" s="172">
        <v>2.89</v>
      </c>
      <c r="D9" s="172">
        <v>0.56</v>
      </c>
      <c r="E9" s="172"/>
      <c r="F9" s="172"/>
      <c r="G9" s="172">
        <v>3.5355000000000003</v>
      </c>
      <c r="H9" s="181">
        <v>1987</v>
      </c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</row>
    <row r="10" spans="1:61" ht="12.75">
      <c r="A10" s="177"/>
      <c r="B10" s="180" t="s">
        <v>179</v>
      </c>
      <c r="C10" s="172">
        <v>7.853329</v>
      </c>
      <c r="D10" s="172">
        <v>3.926989</v>
      </c>
      <c r="E10" s="172"/>
      <c r="F10" s="172"/>
      <c r="G10" s="172">
        <v>11.780318</v>
      </c>
      <c r="H10" s="181">
        <v>1998</v>
      </c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</row>
    <row r="11" spans="1:61" ht="12.75">
      <c r="A11" s="177"/>
      <c r="B11" s="180" t="s">
        <v>180</v>
      </c>
      <c r="C11" s="172">
        <v>3.6</v>
      </c>
      <c r="D11" s="172"/>
      <c r="E11" s="172"/>
      <c r="F11" s="172"/>
      <c r="G11" s="172">
        <v>3.6</v>
      </c>
      <c r="H11" s="181">
        <v>1992</v>
      </c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</row>
    <row r="12" spans="1:61" ht="12.75">
      <c r="A12" s="177"/>
      <c r="B12" s="180" t="s">
        <v>181</v>
      </c>
      <c r="C12" s="172"/>
      <c r="D12" s="172">
        <v>7.6</v>
      </c>
      <c r="E12" s="172"/>
      <c r="F12" s="172">
        <v>1.34</v>
      </c>
      <c r="G12" s="172">
        <v>8.94</v>
      </c>
      <c r="H12" s="181">
        <v>1974</v>
      </c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</row>
    <row r="13" spans="1:61" ht="12.75">
      <c r="A13" s="177"/>
      <c r="B13" s="180" t="s">
        <v>182</v>
      </c>
      <c r="C13" s="172">
        <v>4.3</v>
      </c>
      <c r="D13" s="172"/>
      <c r="E13" s="172"/>
      <c r="F13" s="172"/>
      <c r="G13" s="172">
        <v>4.3</v>
      </c>
      <c r="H13" s="181">
        <v>1995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</row>
    <row r="14" spans="1:61" ht="12.75">
      <c r="A14" s="177"/>
      <c r="B14" s="180" t="s">
        <v>183</v>
      </c>
      <c r="C14" s="172"/>
      <c r="D14" s="172">
        <v>3.3</v>
      </c>
      <c r="E14" s="172"/>
      <c r="F14" s="172">
        <v>0.84</v>
      </c>
      <c r="G14" s="172">
        <v>4.14</v>
      </c>
      <c r="H14" s="181">
        <v>1990</v>
      </c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</row>
    <row r="15" spans="1:61" ht="12.75">
      <c r="A15" s="177"/>
      <c r="B15" s="180" t="s">
        <v>184</v>
      </c>
      <c r="C15" s="172">
        <v>0.33</v>
      </c>
      <c r="D15" s="172">
        <v>1.66</v>
      </c>
      <c r="E15" s="172"/>
      <c r="F15" s="172"/>
      <c r="G15" s="172">
        <v>1.99</v>
      </c>
      <c r="H15" s="181">
        <v>1986</v>
      </c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</row>
    <row r="16" spans="1:61" ht="12.75">
      <c r="A16" s="177"/>
      <c r="B16" s="180" t="s">
        <v>185</v>
      </c>
      <c r="C16" s="172">
        <v>0.776</v>
      </c>
      <c r="D16" s="172">
        <v>2.72</v>
      </c>
      <c r="E16" s="172"/>
      <c r="F16" s="172">
        <v>0.194</v>
      </c>
      <c r="G16" s="172">
        <v>3.69</v>
      </c>
      <c r="H16" s="181">
        <v>1986</v>
      </c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</row>
    <row r="17" spans="1:61" ht="12.75">
      <c r="A17" s="177"/>
      <c r="B17" s="180" t="s">
        <v>186</v>
      </c>
      <c r="C17" s="172">
        <v>2.07</v>
      </c>
      <c r="D17" s="172">
        <v>0.789</v>
      </c>
      <c r="E17" s="172"/>
      <c r="F17" s="172"/>
      <c r="G17" s="172">
        <v>2.859</v>
      </c>
      <c r="H17" s="181">
        <v>2001</v>
      </c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</row>
    <row r="18" spans="1:61" ht="12.75">
      <c r="A18" s="177"/>
      <c r="B18" s="180" t="s">
        <v>187</v>
      </c>
      <c r="C18" s="172">
        <v>0.3848</v>
      </c>
      <c r="D18" s="172">
        <v>7.53</v>
      </c>
      <c r="E18" s="172"/>
      <c r="F18" s="172">
        <v>2.2</v>
      </c>
      <c r="G18" s="172">
        <v>10.1148</v>
      </c>
      <c r="H18" s="181">
        <v>1998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</row>
    <row r="19" spans="1:61" ht="12.75">
      <c r="A19" s="177"/>
      <c r="B19" s="180" t="s">
        <v>188</v>
      </c>
      <c r="C19" s="172">
        <v>6.47</v>
      </c>
      <c r="D19" s="172">
        <v>29.4</v>
      </c>
      <c r="E19" s="172">
        <v>1.53</v>
      </c>
      <c r="F19" s="172"/>
      <c r="G19" s="172">
        <v>38.777</v>
      </c>
      <c r="H19" s="181">
        <v>1989</v>
      </c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</row>
    <row r="20" spans="1:61" ht="12.75">
      <c r="A20" s="177"/>
      <c r="B20" s="180" t="s">
        <v>189</v>
      </c>
      <c r="C20" s="172"/>
      <c r="D20" s="172">
        <v>375.23</v>
      </c>
      <c r="E20" s="172"/>
      <c r="F20" s="172">
        <v>22.096</v>
      </c>
      <c r="G20" s="172">
        <v>397.326</v>
      </c>
      <c r="H20" s="181">
        <v>1997</v>
      </c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</row>
    <row r="21" spans="1:61" ht="13.5">
      <c r="A21" s="177"/>
      <c r="B21" s="180" t="s">
        <v>383</v>
      </c>
      <c r="C21" s="172"/>
      <c r="D21" s="172">
        <v>13.4</v>
      </c>
      <c r="E21" s="172">
        <v>2.5</v>
      </c>
      <c r="F21" s="172">
        <v>4.7</v>
      </c>
      <c r="G21" s="172">
        <v>22.85</v>
      </c>
      <c r="H21" s="181">
        <v>1995</v>
      </c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</row>
    <row r="22" spans="1:61" ht="12.75">
      <c r="A22" s="177"/>
      <c r="B22" s="180" t="s">
        <v>190</v>
      </c>
      <c r="C22" s="172">
        <v>16.6</v>
      </c>
      <c r="D22" s="172">
        <v>26.1</v>
      </c>
      <c r="E22" s="172">
        <v>3.6</v>
      </c>
      <c r="F22" s="172"/>
      <c r="G22" s="172">
        <v>49.54</v>
      </c>
      <c r="H22" s="181">
        <v>1983</v>
      </c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</row>
    <row r="23" spans="1:61" ht="12.75">
      <c r="A23" s="177"/>
      <c r="B23" s="180" t="s">
        <v>191</v>
      </c>
      <c r="C23" s="172">
        <v>0.63</v>
      </c>
      <c r="D23" s="172">
        <v>17.4</v>
      </c>
      <c r="E23" s="172"/>
      <c r="F23" s="172"/>
      <c r="G23" s="172">
        <v>18.03</v>
      </c>
      <c r="H23" s="181">
        <v>1999</v>
      </c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</row>
    <row r="24" spans="1:61" ht="12.75">
      <c r="A24" s="177"/>
      <c r="B24" s="180" t="s">
        <v>192</v>
      </c>
      <c r="C24" s="172">
        <v>13.5</v>
      </c>
      <c r="D24" s="172">
        <v>29.18</v>
      </c>
      <c r="E24" s="172">
        <v>3.614</v>
      </c>
      <c r="F24" s="172">
        <v>3.6</v>
      </c>
      <c r="G24" s="172">
        <v>53.1466</v>
      </c>
      <c r="H24" s="181">
        <v>1998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</row>
    <row r="25" spans="1:61" ht="12.75">
      <c r="A25" s="177"/>
      <c r="B25" s="180" t="s">
        <v>193</v>
      </c>
      <c r="C25" s="172">
        <v>4.67</v>
      </c>
      <c r="D25" s="172">
        <v>0.33624</v>
      </c>
      <c r="E25" s="172"/>
      <c r="F25" s="172"/>
      <c r="G25" s="172">
        <v>5.00624</v>
      </c>
      <c r="H25" s="181">
        <v>2002</v>
      </c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</row>
    <row r="26" spans="1:61" ht="12.75">
      <c r="A26" s="177"/>
      <c r="B26" s="180" t="s">
        <v>194</v>
      </c>
      <c r="C26" s="172">
        <v>8.11</v>
      </c>
      <c r="D26" s="172"/>
      <c r="E26" s="172"/>
      <c r="F26" s="172"/>
      <c r="G26" s="172">
        <v>8.11</v>
      </c>
      <c r="H26" s="181">
        <v>2000</v>
      </c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</row>
    <row r="27" spans="1:61" ht="13.5" thickBot="1">
      <c r="A27" s="177"/>
      <c r="B27" s="182" t="s">
        <v>195</v>
      </c>
      <c r="C27" s="183">
        <f>SUM(C6:C26)</f>
        <v>87.044129</v>
      </c>
      <c r="D27" s="184">
        <f>SUM(D6:D26)</f>
        <v>528.592229</v>
      </c>
      <c r="E27" s="184">
        <f>SUM(E6:E26)</f>
        <v>11.867999999999999</v>
      </c>
      <c r="F27" s="184">
        <f>SUM(F6:F26)</f>
        <v>37.28</v>
      </c>
      <c r="G27" s="184">
        <f>SUM(G6:G26)</f>
        <v>675.5510580000001</v>
      </c>
      <c r="H27" s="185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</row>
    <row r="28" spans="1:61" ht="12.75">
      <c r="A28" s="177"/>
      <c r="B28" s="177"/>
      <c r="C28" s="177"/>
      <c r="D28" s="177"/>
      <c r="E28" s="177"/>
      <c r="F28" s="177"/>
      <c r="G28" s="177"/>
      <c r="H28" s="178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</row>
    <row r="29" spans="1:61" ht="12.75">
      <c r="A29" s="177"/>
      <c r="B29" s="135" t="s">
        <v>408</v>
      </c>
      <c r="C29" s="135"/>
      <c r="D29" s="135"/>
      <c r="E29" s="135"/>
      <c r="F29" s="135"/>
      <c r="G29" s="177"/>
      <c r="H29" s="178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</row>
    <row r="30" spans="1:61" ht="12.75">
      <c r="A30" s="177"/>
      <c r="B30" s="135" t="s">
        <v>196</v>
      </c>
      <c r="C30" s="135"/>
      <c r="D30" s="135"/>
      <c r="E30" s="135"/>
      <c r="F30" s="135"/>
      <c r="G30" s="177"/>
      <c r="H30" s="178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</row>
    <row r="31" spans="1:61" ht="12.75">
      <c r="A31" s="177"/>
      <c r="B31" s="135" t="s">
        <v>197</v>
      </c>
      <c r="C31" s="135"/>
      <c r="D31" s="135"/>
      <c r="E31" s="135"/>
      <c r="F31" s="135"/>
      <c r="G31" s="177"/>
      <c r="H31" s="178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</row>
    <row r="32" spans="1:61" ht="12.75">
      <c r="A32" s="177"/>
      <c r="B32" s="177"/>
      <c r="C32" s="177"/>
      <c r="D32" s="177"/>
      <c r="E32" s="177"/>
      <c r="F32" s="177"/>
      <c r="G32" s="177"/>
      <c r="H32" s="178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</row>
    <row r="33" spans="1:61" ht="12.75">
      <c r="A33" s="177"/>
      <c r="B33" s="177"/>
      <c r="C33" s="177"/>
      <c r="D33" s="177"/>
      <c r="E33" s="177"/>
      <c r="F33" s="177"/>
      <c r="G33" s="177"/>
      <c r="H33" s="178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</row>
    <row r="34" spans="1:61" ht="12.75">
      <c r="A34" s="177"/>
      <c r="B34" s="177"/>
      <c r="C34" s="177"/>
      <c r="D34" s="177"/>
      <c r="E34" s="177"/>
      <c r="F34" s="177"/>
      <c r="G34" s="177"/>
      <c r="H34" s="178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</row>
    <row r="35" spans="1:61" ht="12.75">
      <c r="A35" s="177"/>
      <c r="B35" s="177"/>
      <c r="C35" s="177"/>
      <c r="D35" s="177"/>
      <c r="E35" s="177"/>
      <c r="F35" s="177"/>
      <c r="G35" s="177"/>
      <c r="H35" s="178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</row>
    <row r="36" spans="1:61" ht="12.75">
      <c r="A36" s="177"/>
      <c r="B36" s="177"/>
      <c r="C36" s="177"/>
      <c r="D36" s="177"/>
      <c r="E36" s="177"/>
      <c r="F36" s="177"/>
      <c r="G36" s="177"/>
      <c r="H36" s="178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</row>
    <row r="37" spans="1:61" ht="12.75">
      <c r="A37" s="177"/>
      <c r="B37" s="177"/>
      <c r="C37" s="177"/>
      <c r="D37" s="177"/>
      <c r="E37" s="177"/>
      <c r="F37" s="177"/>
      <c r="G37" s="177"/>
      <c r="H37" s="178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</row>
    <row r="38" spans="1:61" ht="12.75">
      <c r="A38" s="177"/>
      <c r="B38" s="177"/>
      <c r="C38" s="177"/>
      <c r="D38" s="177"/>
      <c r="E38" s="177"/>
      <c r="F38" s="177"/>
      <c r="G38" s="177"/>
      <c r="H38" s="178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</row>
    <row r="39" spans="1:61" ht="12.75">
      <c r="A39" s="177"/>
      <c r="B39" s="177"/>
      <c r="C39" s="177"/>
      <c r="D39" s="177"/>
      <c r="E39" s="177"/>
      <c r="F39" s="177"/>
      <c r="G39" s="177"/>
      <c r="H39" s="178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</row>
    <row r="40" spans="1:61" ht="12.75">
      <c r="A40" s="177"/>
      <c r="B40" s="177"/>
      <c r="C40" s="177"/>
      <c r="D40" s="177"/>
      <c r="E40" s="177"/>
      <c r="F40" s="177"/>
      <c r="G40" s="177"/>
      <c r="H40" s="178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</row>
    <row r="41" spans="1:61" ht="12.75">
      <c r="A41" s="177"/>
      <c r="B41" s="177"/>
      <c r="C41" s="177"/>
      <c r="D41" s="177"/>
      <c r="E41" s="177"/>
      <c r="F41" s="177"/>
      <c r="G41" s="177"/>
      <c r="H41" s="178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</row>
    <row r="42" spans="1:61" ht="12.75">
      <c r="A42" s="177"/>
      <c r="B42" s="177"/>
      <c r="C42" s="177"/>
      <c r="D42" s="177"/>
      <c r="E42" s="177"/>
      <c r="F42" s="177"/>
      <c r="G42" s="177"/>
      <c r="H42" s="178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</row>
    <row r="43" spans="1:61" ht="12.75">
      <c r="A43" s="177"/>
      <c r="B43" s="177"/>
      <c r="C43" s="177"/>
      <c r="D43" s="177"/>
      <c r="E43" s="177"/>
      <c r="F43" s="177"/>
      <c r="G43" s="177"/>
      <c r="H43" s="178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</row>
    <row r="44" spans="1:61" ht="12.75">
      <c r="A44" s="177"/>
      <c r="B44" s="177"/>
      <c r="C44" s="177"/>
      <c r="D44" s="177"/>
      <c r="E44" s="177"/>
      <c r="F44" s="177"/>
      <c r="G44" s="177"/>
      <c r="H44" s="178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</row>
    <row r="45" spans="1:61" ht="12.75">
      <c r="A45" s="177"/>
      <c r="B45" s="177"/>
      <c r="C45" s="177"/>
      <c r="D45" s="177"/>
      <c r="E45" s="177"/>
      <c r="F45" s="177"/>
      <c r="G45" s="177"/>
      <c r="H45" s="178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</row>
    <row r="46" spans="1:61" ht="12.75">
      <c r="A46" s="177"/>
      <c r="B46" s="177"/>
      <c r="C46" s="177"/>
      <c r="D46" s="177"/>
      <c r="E46" s="177"/>
      <c r="F46" s="177"/>
      <c r="G46" s="177"/>
      <c r="H46" s="178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</row>
    <row r="47" spans="1:61" ht="12.75">
      <c r="A47" s="177"/>
      <c r="B47" s="177"/>
      <c r="C47" s="177"/>
      <c r="D47" s="177"/>
      <c r="E47" s="177"/>
      <c r="F47" s="177"/>
      <c r="G47" s="177"/>
      <c r="H47" s="178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</row>
    <row r="48" spans="1:61" ht="12.75">
      <c r="A48" s="177"/>
      <c r="B48" s="177"/>
      <c r="C48" s="177"/>
      <c r="D48" s="177"/>
      <c r="E48" s="177"/>
      <c r="F48" s="177"/>
      <c r="G48" s="177"/>
      <c r="H48" s="178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</row>
    <row r="49" spans="1:61" ht="12.75">
      <c r="A49" s="177"/>
      <c r="B49" s="177"/>
      <c r="C49" s="177"/>
      <c r="D49" s="177"/>
      <c r="E49" s="177"/>
      <c r="F49" s="177"/>
      <c r="G49" s="177"/>
      <c r="H49" s="178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</row>
    <row r="50" spans="1:61" ht="12.75">
      <c r="A50" s="177"/>
      <c r="B50" s="177"/>
      <c r="C50" s="177"/>
      <c r="D50" s="177"/>
      <c r="E50" s="177"/>
      <c r="F50" s="177"/>
      <c r="G50" s="177"/>
      <c r="H50" s="178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</row>
    <row r="51" spans="1:61" ht="12.75">
      <c r="A51" s="177"/>
      <c r="B51" s="177"/>
      <c r="C51" s="177"/>
      <c r="D51" s="177"/>
      <c r="E51" s="177"/>
      <c r="F51" s="177"/>
      <c r="G51" s="177"/>
      <c r="H51" s="178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</row>
    <row r="52" spans="1:61" ht="12.75">
      <c r="A52" s="177"/>
      <c r="B52" s="177"/>
      <c r="C52" s="177"/>
      <c r="D52" s="177"/>
      <c r="E52" s="177"/>
      <c r="F52" s="177"/>
      <c r="G52" s="177"/>
      <c r="H52" s="178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</row>
    <row r="53" spans="1:61" ht="12.75">
      <c r="A53" s="177"/>
      <c r="B53" s="177"/>
      <c r="C53" s="177"/>
      <c r="D53" s="177"/>
      <c r="E53" s="177"/>
      <c r="F53" s="177"/>
      <c r="G53" s="177"/>
      <c r="H53" s="178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</row>
    <row r="54" spans="1:61" ht="12.75">
      <c r="A54" s="177"/>
      <c r="B54" s="177"/>
      <c r="C54" s="177"/>
      <c r="D54" s="177"/>
      <c r="E54" s="177"/>
      <c r="F54" s="177"/>
      <c r="G54" s="177"/>
      <c r="H54" s="178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</row>
    <row r="55" spans="1:61" ht="12.75">
      <c r="A55" s="177"/>
      <c r="B55" s="177"/>
      <c r="C55" s="177"/>
      <c r="D55" s="177"/>
      <c r="E55" s="177"/>
      <c r="F55" s="177"/>
      <c r="G55" s="177"/>
      <c r="H55" s="178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</row>
    <row r="56" spans="1:61" ht="12.75">
      <c r="A56" s="177"/>
      <c r="B56" s="177"/>
      <c r="C56" s="177"/>
      <c r="D56" s="177"/>
      <c r="E56" s="177"/>
      <c r="F56" s="177"/>
      <c r="G56" s="177"/>
      <c r="H56" s="178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</row>
    <row r="57" spans="1:61" ht="12.75">
      <c r="A57" s="177"/>
      <c r="B57" s="177"/>
      <c r="C57" s="177"/>
      <c r="D57" s="177"/>
      <c r="E57" s="177"/>
      <c r="F57" s="177"/>
      <c r="G57" s="177"/>
      <c r="H57" s="178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</row>
    <row r="58" spans="1:61" ht="12.75">
      <c r="A58" s="177"/>
      <c r="B58" s="177"/>
      <c r="C58" s="177"/>
      <c r="D58" s="177"/>
      <c r="E58" s="177"/>
      <c r="F58" s="177"/>
      <c r="G58" s="177"/>
      <c r="H58" s="178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</row>
    <row r="59" spans="1:61" ht="12.75">
      <c r="A59" s="177"/>
      <c r="B59" s="177"/>
      <c r="C59" s="177"/>
      <c r="D59" s="177"/>
      <c r="E59" s="177"/>
      <c r="F59" s="177"/>
      <c r="G59" s="177"/>
      <c r="H59" s="178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</row>
    <row r="60" spans="1:61" ht="12.75">
      <c r="A60" s="177"/>
      <c r="B60" s="177"/>
      <c r="C60" s="177"/>
      <c r="D60" s="177"/>
      <c r="E60" s="177"/>
      <c r="F60" s="177"/>
      <c r="G60" s="177"/>
      <c r="H60" s="178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</row>
    <row r="61" spans="1:61" ht="12.75">
      <c r="A61" s="177"/>
      <c r="B61" s="177"/>
      <c r="C61" s="177"/>
      <c r="D61" s="177"/>
      <c r="E61" s="177"/>
      <c r="F61" s="177"/>
      <c r="G61" s="177"/>
      <c r="H61" s="178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</row>
    <row r="62" spans="1:61" ht="12.75">
      <c r="A62" s="177"/>
      <c r="B62" s="177"/>
      <c r="C62" s="177"/>
      <c r="D62" s="177"/>
      <c r="E62" s="177"/>
      <c r="F62" s="177"/>
      <c r="G62" s="177"/>
      <c r="H62" s="178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</row>
    <row r="63" spans="1:61" ht="12.75">
      <c r="A63" s="177"/>
      <c r="B63" s="177"/>
      <c r="C63" s="177"/>
      <c r="D63" s="177"/>
      <c r="E63" s="177"/>
      <c r="F63" s="177"/>
      <c r="G63" s="177"/>
      <c r="H63" s="178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</row>
    <row r="64" spans="1:61" ht="12.75">
      <c r="A64" s="177"/>
      <c r="B64" s="177"/>
      <c r="C64" s="177"/>
      <c r="D64" s="177"/>
      <c r="E64" s="177"/>
      <c r="F64" s="177"/>
      <c r="G64" s="177"/>
      <c r="H64" s="178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</row>
    <row r="65" spans="1:61" ht="12.75">
      <c r="A65" s="177"/>
      <c r="B65" s="177"/>
      <c r="C65" s="177"/>
      <c r="D65" s="177"/>
      <c r="E65" s="177"/>
      <c r="F65" s="177"/>
      <c r="G65" s="177"/>
      <c r="H65" s="178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</row>
    <row r="66" spans="1:61" ht="12.75">
      <c r="A66" s="177"/>
      <c r="B66" s="177"/>
      <c r="C66" s="177"/>
      <c r="D66" s="177"/>
      <c r="E66" s="177"/>
      <c r="F66" s="177"/>
      <c r="G66" s="177"/>
      <c r="H66" s="178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</row>
    <row r="67" spans="1:61" ht="12.75">
      <c r="A67" s="177"/>
      <c r="B67" s="177"/>
      <c r="C67" s="177"/>
      <c r="D67" s="177"/>
      <c r="E67" s="177"/>
      <c r="F67" s="177"/>
      <c r="G67" s="177"/>
      <c r="H67" s="178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</row>
    <row r="68" spans="1:61" ht="12.75">
      <c r="A68" s="177"/>
      <c r="B68" s="177"/>
      <c r="C68" s="177"/>
      <c r="D68" s="177"/>
      <c r="E68" s="177"/>
      <c r="F68" s="177"/>
      <c r="G68" s="177"/>
      <c r="H68" s="178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</row>
    <row r="69" spans="1:61" ht="12.75">
      <c r="A69" s="177"/>
      <c r="B69" s="177"/>
      <c r="C69" s="177"/>
      <c r="D69" s="177"/>
      <c r="E69" s="177"/>
      <c r="F69" s="177"/>
      <c r="G69" s="177"/>
      <c r="H69" s="178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</row>
    <row r="70" spans="1:61" ht="12.75">
      <c r="A70" s="177"/>
      <c r="B70" s="177"/>
      <c r="C70" s="177"/>
      <c r="D70" s="177"/>
      <c r="E70" s="177"/>
      <c r="F70" s="177"/>
      <c r="G70" s="177"/>
      <c r="H70" s="178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</row>
    <row r="71" spans="1:61" ht="12.75">
      <c r="A71" s="177"/>
      <c r="B71" s="177"/>
      <c r="C71" s="177"/>
      <c r="D71" s="177"/>
      <c r="E71" s="177"/>
      <c r="F71" s="177"/>
      <c r="G71" s="177"/>
      <c r="H71" s="178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</row>
    <row r="72" spans="1:61" ht="12.75">
      <c r="A72" s="177"/>
      <c r="B72" s="177"/>
      <c r="C72" s="177"/>
      <c r="D72" s="177"/>
      <c r="E72" s="177"/>
      <c r="F72" s="177"/>
      <c r="G72" s="177"/>
      <c r="H72" s="178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</row>
    <row r="73" spans="1:61" ht="12.75">
      <c r="A73" s="177"/>
      <c r="B73" s="177"/>
      <c r="C73" s="177"/>
      <c r="D73" s="177"/>
      <c r="E73" s="177"/>
      <c r="F73" s="177"/>
      <c r="G73" s="177"/>
      <c r="H73" s="178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</row>
    <row r="74" spans="1:61" ht="12.75">
      <c r="A74" s="177"/>
      <c r="B74" s="177"/>
      <c r="C74" s="177"/>
      <c r="D74" s="177"/>
      <c r="E74" s="177"/>
      <c r="F74" s="177"/>
      <c r="G74" s="177"/>
      <c r="H74" s="178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</row>
    <row r="75" spans="1:61" ht="12.75">
      <c r="A75" s="177"/>
      <c r="B75" s="177"/>
      <c r="C75" s="177"/>
      <c r="D75" s="177"/>
      <c r="E75" s="177"/>
      <c r="F75" s="177"/>
      <c r="G75" s="177"/>
      <c r="H75" s="178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</row>
    <row r="76" spans="1:61" ht="12.75">
      <c r="A76" s="177"/>
      <c r="B76" s="177"/>
      <c r="C76" s="177"/>
      <c r="D76" s="177"/>
      <c r="E76" s="177"/>
      <c r="F76" s="177"/>
      <c r="G76" s="177"/>
      <c r="H76" s="178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</row>
    <row r="77" spans="1:61" ht="12.75">
      <c r="A77" s="177"/>
      <c r="B77" s="177"/>
      <c r="C77" s="177"/>
      <c r="D77" s="177"/>
      <c r="E77" s="177"/>
      <c r="F77" s="177"/>
      <c r="G77" s="177"/>
      <c r="H77" s="178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</row>
    <row r="78" spans="1:61" ht="12.75">
      <c r="A78" s="177"/>
      <c r="B78" s="177"/>
      <c r="C78" s="177"/>
      <c r="D78" s="177"/>
      <c r="E78" s="177"/>
      <c r="F78" s="177"/>
      <c r="G78" s="177"/>
      <c r="H78" s="178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</row>
    <row r="79" spans="1:61" ht="12.75">
      <c r="A79" s="177"/>
      <c r="B79" s="177"/>
      <c r="C79" s="177"/>
      <c r="D79" s="177"/>
      <c r="E79" s="177"/>
      <c r="F79" s="177"/>
      <c r="G79" s="177"/>
      <c r="H79" s="178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</row>
    <row r="80" spans="1:61" ht="12.75">
      <c r="A80" s="177"/>
      <c r="B80" s="177"/>
      <c r="C80" s="177"/>
      <c r="D80" s="177"/>
      <c r="E80" s="177"/>
      <c r="F80" s="177"/>
      <c r="G80" s="177"/>
      <c r="H80" s="178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</row>
    <row r="81" spans="1:61" ht="12.75">
      <c r="A81" s="177"/>
      <c r="B81" s="177"/>
      <c r="C81" s="177"/>
      <c r="D81" s="177"/>
      <c r="E81" s="177"/>
      <c r="F81" s="177"/>
      <c r="G81" s="177"/>
      <c r="H81" s="178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</row>
    <row r="82" spans="1:61" ht="12.75">
      <c r="A82" s="177"/>
      <c r="B82" s="177"/>
      <c r="C82" s="177"/>
      <c r="D82" s="177"/>
      <c r="E82" s="177"/>
      <c r="F82" s="177"/>
      <c r="G82" s="177"/>
      <c r="H82" s="178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</row>
    <row r="83" spans="1:61" ht="12.75">
      <c r="A83" s="177"/>
      <c r="B83" s="177"/>
      <c r="C83" s="177"/>
      <c r="D83" s="177"/>
      <c r="E83" s="177"/>
      <c r="F83" s="177"/>
      <c r="G83" s="177"/>
      <c r="H83" s="178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</row>
    <row r="84" spans="1:61" ht="12.75">
      <c r="A84" s="177"/>
      <c r="B84" s="177"/>
      <c r="C84" s="177"/>
      <c r="D84" s="177"/>
      <c r="E84" s="177"/>
      <c r="F84" s="177"/>
      <c r="G84" s="177"/>
      <c r="H84" s="178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</row>
    <row r="85" spans="1:61" ht="12.75">
      <c r="A85" s="177"/>
      <c r="B85" s="177"/>
      <c r="C85" s="177"/>
      <c r="D85" s="177"/>
      <c r="E85" s="177"/>
      <c r="F85" s="177"/>
      <c r="G85" s="177"/>
      <c r="H85" s="178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</row>
    <row r="86" spans="1:61" ht="12.75">
      <c r="A86" s="177"/>
      <c r="B86" s="177"/>
      <c r="C86" s="177"/>
      <c r="D86" s="177"/>
      <c r="E86" s="177"/>
      <c r="F86" s="177"/>
      <c r="G86" s="177"/>
      <c r="H86" s="178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</row>
    <row r="87" spans="1:61" ht="12.75">
      <c r="A87" s="177"/>
      <c r="B87" s="177"/>
      <c r="C87" s="177"/>
      <c r="D87" s="177"/>
      <c r="E87" s="177"/>
      <c r="F87" s="177"/>
      <c r="G87" s="177"/>
      <c r="H87" s="178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</row>
    <row r="88" spans="1:61" ht="12.75">
      <c r="A88" s="177"/>
      <c r="B88" s="177"/>
      <c r="C88" s="177"/>
      <c r="D88" s="177"/>
      <c r="E88" s="177"/>
      <c r="F88" s="177"/>
      <c r="G88" s="177"/>
      <c r="H88" s="178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</row>
    <row r="89" spans="1:61" ht="12.75">
      <c r="A89" s="177"/>
      <c r="B89" s="177"/>
      <c r="C89" s="177"/>
      <c r="D89" s="177"/>
      <c r="E89" s="177"/>
      <c r="F89" s="177"/>
      <c r="G89" s="177"/>
      <c r="H89" s="178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</row>
    <row r="90" spans="1:61" ht="12.75">
      <c r="A90" s="177"/>
      <c r="B90" s="177"/>
      <c r="C90" s="177"/>
      <c r="D90" s="177"/>
      <c r="E90" s="177"/>
      <c r="F90" s="177"/>
      <c r="G90" s="177"/>
      <c r="H90" s="178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</row>
    <row r="91" spans="1:61" ht="12.75">
      <c r="A91" s="177"/>
      <c r="B91" s="177"/>
      <c r="C91" s="177"/>
      <c r="D91" s="177"/>
      <c r="E91" s="177"/>
      <c r="F91" s="177"/>
      <c r="G91" s="177"/>
      <c r="H91" s="178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</row>
    <row r="92" spans="1:61" ht="12.75">
      <c r="A92" s="177"/>
      <c r="B92" s="177"/>
      <c r="C92" s="177"/>
      <c r="D92" s="177"/>
      <c r="E92" s="177"/>
      <c r="F92" s="177"/>
      <c r="G92" s="177"/>
      <c r="H92" s="178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</row>
    <row r="93" spans="1:61" ht="12.75">
      <c r="A93" s="177"/>
      <c r="B93" s="177"/>
      <c r="C93" s="177"/>
      <c r="D93" s="177"/>
      <c r="E93" s="177"/>
      <c r="F93" s="177"/>
      <c r="G93" s="177"/>
      <c r="H93" s="178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</row>
    <row r="94" spans="1:61" ht="12.75">
      <c r="A94" s="177"/>
      <c r="B94" s="177"/>
      <c r="C94" s="177"/>
      <c r="D94" s="177"/>
      <c r="E94" s="177"/>
      <c r="F94" s="177"/>
      <c r="G94" s="177"/>
      <c r="H94" s="178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</row>
    <row r="95" spans="1:61" ht="12.75">
      <c r="A95" s="177"/>
      <c r="B95" s="177"/>
      <c r="C95" s="177"/>
      <c r="D95" s="177"/>
      <c r="E95" s="177"/>
      <c r="F95" s="177"/>
      <c r="G95" s="177"/>
      <c r="H95" s="178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7"/>
      <c r="BG95" s="177"/>
      <c r="BH95" s="177"/>
      <c r="BI95" s="177"/>
    </row>
    <row r="96" spans="1:61" ht="12.75">
      <c r="A96" s="177"/>
      <c r="B96" s="177"/>
      <c r="C96" s="177"/>
      <c r="D96" s="177"/>
      <c r="E96" s="177"/>
      <c r="F96" s="177"/>
      <c r="G96" s="177"/>
      <c r="H96" s="178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177"/>
      <c r="BI96" s="177"/>
    </row>
    <row r="97" spans="1:61" ht="12.75">
      <c r="A97" s="177"/>
      <c r="B97" s="177"/>
      <c r="C97" s="177"/>
      <c r="D97" s="177"/>
      <c r="E97" s="177"/>
      <c r="F97" s="177"/>
      <c r="G97" s="177"/>
      <c r="H97" s="178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</row>
    <row r="98" spans="1:61" ht="12.75">
      <c r="A98" s="177"/>
      <c r="B98" s="177"/>
      <c r="C98" s="177"/>
      <c r="D98" s="177"/>
      <c r="E98" s="177"/>
      <c r="F98" s="177"/>
      <c r="G98" s="177"/>
      <c r="H98" s="178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</row>
    <row r="99" spans="1:61" ht="12.75">
      <c r="A99" s="177"/>
      <c r="B99" s="177"/>
      <c r="C99" s="177"/>
      <c r="D99" s="177"/>
      <c r="E99" s="177"/>
      <c r="F99" s="177"/>
      <c r="G99" s="177"/>
      <c r="H99" s="178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  <c r="BF99" s="177"/>
      <c r="BG99" s="177"/>
      <c r="BH99" s="177"/>
      <c r="BI99" s="177"/>
    </row>
    <row r="100" spans="1:61" ht="12.75">
      <c r="A100" s="177"/>
      <c r="B100" s="177"/>
      <c r="C100" s="177"/>
      <c r="D100" s="177"/>
      <c r="E100" s="177"/>
      <c r="F100" s="177"/>
      <c r="G100" s="177"/>
      <c r="H100" s="178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</row>
    <row r="101" spans="1:61" ht="12.75">
      <c r="A101" s="177"/>
      <c r="B101" s="177"/>
      <c r="C101" s="177"/>
      <c r="D101" s="177"/>
      <c r="E101" s="177"/>
      <c r="F101" s="177"/>
      <c r="G101" s="177"/>
      <c r="H101" s="178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</row>
    <row r="102" spans="1:61" ht="12.75">
      <c r="A102" s="177"/>
      <c r="B102" s="177"/>
      <c r="C102" s="177"/>
      <c r="D102" s="177"/>
      <c r="E102" s="177"/>
      <c r="F102" s="177"/>
      <c r="G102" s="177"/>
      <c r="H102" s="178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</row>
    <row r="103" spans="1:61" ht="12.75">
      <c r="A103" s="177"/>
      <c r="B103" s="177"/>
      <c r="C103" s="177"/>
      <c r="D103" s="177"/>
      <c r="E103" s="177"/>
      <c r="F103" s="177"/>
      <c r="G103" s="177"/>
      <c r="H103" s="178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</row>
    <row r="104" spans="1:61" ht="12.75">
      <c r="A104" s="177"/>
      <c r="B104" s="177"/>
      <c r="C104" s="177"/>
      <c r="D104" s="177"/>
      <c r="E104" s="177"/>
      <c r="F104" s="177"/>
      <c r="G104" s="177"/>
      <c r="H104" s="178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</row>
    <row r="105" spans="1:61" ht="12.75">
      <c r="A105" s="177"/>
      <c r="B105" s="177"/>
      <c r="C105" s="177"/>
      <c r="D105" s="177"/>
      <c r="E105" s="177"/>
      <c r="F105" s="177"/>
      <c r="G105" s="177"/>
      <c r="H105" s="178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77"/>
      <c r="BE105" s="177"/>
      <c r="BF105" s="177"/>
      <c r="BG105" s="177"/>
      <c r="BH105" s="177"/>
      <c r="BI105" s="177"/>
    </row>
    <row r="106" spans="1:61" ht="12.75">
      <c r="A106" s="177"/>
      <c r="B106" s="177"/>
      <c r="C106" s="177"/>
      <c r="D106" s="177"/>
      <c r="E106" s="177"/>
      <c r="F106" s="177"/>
      <c r="G106" s="177"/>
      <c r="H106" s="178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77"/>
      <c r="BE106" s="177"/>
      <c r="BF106" s="177"/>
      <c r="BG106" s="177"/>
      <c r="BH106" s="177"/>
      <c r="BI106" s="177"/>
    </row>
    <row r="107" spans="1:61" ht="12.75">
      <c r="A107" s="177"/>
      <c r="B107" s="177"/>
      <c r="C107" s="177"/>
      <c r="D107" s="177"/>
      <c r="E107" s="177"/>
      <c r="F107" s="177"/>
      <c r="G107" s="177"/>
      <c r="H107" s="178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</row>
    <row r="108" spans="1:61" ht="12.75">
      <c r="A108" s="177"/>
      <c r="B108" s="177"/>
      <c r="C108" s="177"/>
      <c r="D108" s="177"/>
      <c r="E108" s="177"/>
      <c r="F108" s="177"/>
      <c r="G108" s="177"/>
      <c r="H108" s="178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  <c r="BD108" s="177"/>
      <c r="BE108" s="177"/>
      <c r="BF108" s="177"/>
      <c r="BG108" s="177"/>
      <c r="BH108" s="177"/>
      <c r="BI108" s="177"/>
    </row>
    <row r="109" spans="1:61" ht="12.75">
      <c r="A109" s="177"/>
      <c r="B109" s="177"/>
      <c r="C109" s="177"/>
      <c r="D109" s="177"/>
      <c r="E109" s="177"/>
      <c r="F109" s="177"/>
      <c r="G109" s="177"/>
      <c r="H109" s="178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7"/>
      <c r="BG109" s="177"/>
      <c r="BH109" s="177"/>
      <c r="BI109" s="177"/>
    </row>
    <row r="110" spans="1:61" ht="12.75">
      <c r="A110" s="177"/>
      <c r="B110" s="177"/>
      <c r="C110" s="177"/>
      <c r="D110" s="177"/>
      <c r="E110" s="177"/>
      <c r="F110" s="177"/>
      <c r="G110" s="177"/>
      <c r="H110" s="178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  <c r="BF110" s="177"/>
      <c r="BG110" s="177"/>
      <c r="BH110" s="177"/>
      <c r="BI110" s="177"/>
    </row>
    <row r="111" spans="1:61" ht="12.75">
      <c r="A111" s="177"/>
      <c r="B111" s="177"/>
      <c r="C111" s="177"/>
      <c r="D111" s="177"/>
      <c r="E111" s="177"/>
      <c r="F111" s="177"/>
      <c r="G111" s="177"/>
      <c r="H111" s="178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7"/>
      <c r="BC111" s="177"/>
      <c r="BD111" s="177"/>
      <c r="BE111" s="177"/>
      <c r="BF111" s="177"/>
      <c r="BG111" s="177"/>
      <c r="BH111" s="177"/>
      <c r="BI111" s="177"/>
    </row>
    <row r="112" spans="1:61" ht="12.75">
      <c r="A112" s="177"/>
      <c r="B112" s="177"/>
      <c r="C112" s="177"/>
      <c r="D112" s="177"/>
      <c r="E112" s="177"/>
      <c r="F112" s="177"/>
      <c r="G112" s="177"/>
      <c r="H112" s="178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</row>
    <row r="113" spans="1:61" ht="12.75">
      <c r="A113" s="177"/>
      <c r="B113" s="177"/>
      <c r="C113" s="177"/>
      <c r="D113" s="177"/>
      <c r="E113" s="177"/>
      <c r="F113" s="177"/>
      <c r="G113" s="177"/>
      <c r="H113" s="178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</row>
    <row r="114" spans="1:61" ht="12.75">
      <c r="A114" s="177"/>
      <c r="B114" s="177"/>
      <c r="C114" s="177"/>
      <c r="D114" s="177"/>
      <c r="E114" s="177"/>
      <c r="F114" s="177"/>
      <c r="G114" s="177"/>
      <c r="H114" s="178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</row>
    <row r="115" spans="1:61" ht="12.75">
      <c r="A115" s="177"/>
      <c r="B115" s="177"/>
      <c r="C115" s="177"/>
      <c r="D115" s="177"/>
      <c r="E115" s="177"/>
      <c r="F115" s="177"/>
      <c r="G115" s="177"/>
      <c r="H115" s="178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7"/>
      <c r="AT115" s="177"/>
      <c r="AU115" s="177"/>
      <c r="AV115" s="177"/>
      <c r="AW115" s="177"/>
      <c r="AX115" s="177"/>
      <c r="AY115" s="177"/>
      <c r="AZ115" s="177"/>
      <c r="BA115" s="177"/>
      <c r="BB115" s="177"/>
      <c r="BC115" s="177"/>
      <c r="BD115" s="177"/>
      <c r="BE115" s="177"/>
      <c r="BF115" s="177"/>
      <c r="BG115" s="177"/>
      <c r="BH115" s="177"/>
      <c r="BI115" s="177"/>
    </row>
    <row r="116" spans="1:61" ht="12.75">
      <c r="A116" s="177"/>
      <c r="B116" s="177"/>
      <c r="C116" s="177"/>
      <c r="D116" s="177"/>
      <c r="E116" s="177"/>
      <c r="F116" s="177"/>
      <c r="G116" s="177"/>
      <c r="H116" s="178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7"/>
      <c r="BC116" s="177"/>
      <c r="BD116" s="177"/>
      <c r="BE116" s="177"/>
      <c r="BF116" s="177"/>
      <c r="BG116" s="177"/>
      <c r="BH116" s="177"/>
      <c r="BI116" s="177"/>
    </row>
    <row r="117" spans="1:61" ht="12.75">
      <c r="A117" s="177"/>
      <c r="B117" s="177"/>
      <c r="C117" s="177"/>
      <c r="D117" s="177"/>
      <c r="E117" s="177"/>
      <c r="F117" s="177"/>
      <c r="G117" s="177"/>
      <c r="H117" s="178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177"/>
      <c r="BH117" s="177"/>
      <c r="BI117" s="17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3.421875" style="3" bestFit="1" customWidth="1"/>
    <col min="3" max="7" width="11.421875" style="0" customWidth="1"/>
    <col min="8" max="8" width="11.421875" style="2" customWidth="1"/>
    <col min="9" max="16384" width="11.421875" style="0" customWidth="1"/>
  </cols>
  <sheetData>
    <row r="1" spans="1:12" ht="39" customHeight="1">
      <c r="A1" s="10"/>
      <c r="B1" s="279" t="s">
        <v>406</v>
      </c>
      <c r="C1" s="279"/>
      <c r="D1" s="279"/>
      <c r="E1" s="279"/>
      <c r="F1" s="279"/>
      <c r="G1" s="10"/>
      <c r="H1" s="10"/>
      <c r="I1" s="10"/>
      <c r="J1" s="10"/>
      <c r="K1" s="10"/>
      <c r="L1" s="10"/>
    </row>
    <row r="2" spans="1:12" ht="24" customHeight="1">
      <c r="A2" s="10"/>
      <c r="B2" s="58"/>
      <c r="C2" s="10"/>
      <c r="D2" s="10"/>
      <c r="E2" s="10"/>
      <c r="F2" s="10"/>
      <c r="G2" s="10"/>
      <c r="H2" s="21"/>
      <c r="I2" s="10"/>
      <c r="J2" s="10"/>
      <c r="K2" s="10"/>
      <c r="L2" s="10"/>
    </row>
    <row r="3" spans="1:12" ht="13.5" thickBot="1">
      <c r="A3" s="10"/>
      <c r="B3" s="58"/>
      <c r="C3" s="10"/>
      <c r="D3" s="10"/>
      <c r="E3" s="10"/>
      <c r="F3" s="10"/>
      <c r="G3" s="10"/>
      <c r="H3" s="21"/>
      <c r="I3" s="10"/>
      <c r="J3" s="10"/>
      <c r="K3" s="10"/>
      <c r="L3" s="10"/>
    </row>
    <row r="4" spans="1:12" ht="12.75">
      <c r="A4" s="10"/>
      <c r="B4" s="121" t="s">
        <v>400</v>
      </c>
      <c r="C4" s="164" t="s">
        <v>3</v>
      </c>
      <c r="D4" s="164" t="s">
        <v>4</v>
      </c>
      <c r="E4" s="164" t="s">
        <v>5</v>
      </c>
      <c r="F4" s="164" t="s">
        <v>40</v>
      </c>
      <c r="G4" s="164" t="s">
        <v>357</v>
      </c>
      <c r="H4" s="165" t="s">
        <v>358</v>
      </c>
      <c r="I4" s="10"/>
      <c r="J4" s="10"/>
      <c r="K4" s="10"/>
      <c r="L4" s="10"/>
    </row>
    <row r="5" spans="1:12" ht="12.75">
      <c r="A5" s="10"/>
      <c r="B5" s="124" t="s">
        <v>407</v>
      </c>
      <c r="C5" s="125" t="s">
        <v>10</v>
      </c>
      <c r="D5" s="125" t="s">
        <v>11</v>
      </c>
      <c r="E5" s="125" t="s">
        <v>9</v>
      </c>
      <c r="F5" s="125" t="s">
        <v>10</v>
      </c>
      <c r="G5" s="125" t="s">
        <v>10</v>
      </c>
      <c r="H5" s="166"/>
      <c r="I5" s="10"/>
      <c r="J5" s="10"/>
      <c r="K5" s="10"/>
      <c r="L5" s="10"/>
    </row>
    <row r="6" spans="1:12" ht="12.75">
      <c r="A6" s="10"/>
      <c r="B6" s="167" t="s">
        <v>198</v>
      </c>
      <c r="C6" s="168">
        <v>2.1</v>
      </c>
      <c r="D6" s="169"/>
      <c r="E6" s="169"/>
      <c r="F6" s="169"/>
      <c r="G6" s="169">
        <v>2.1</v>
      </c>
      <c r="H6" s="38">
        <v>1989</v>
      </c>
      <c r="I6" s="10"/>
      <c r="J6" s="10"/>
      <c r="K6" s="10"/>
      <c r="L6" s="10"/>
    </row>
    <row r="7" spans="1:12" ht="12.75">
      <c r="A7" s="10"/>
      <c r="B7" s="167" t="s">
        <v>199</v>
      </c>
      <c r="C7" s="168">
        <v>1.1</v>
      </c>
      <c r="D7" s="169">
        <v>1.8</v>
      </c>
      <c r="E7" s="169"/>
      <c r="F7" s="169">
        <v>0.3</v>
      </c>
      <c r="G7" s="169">
        <v>3.2</v>
      </c>
      <c r="H7" s="38">
        <v>1991</v>
      </c>
      <c r="I7" s="10"/>
      <c r="J7" s="10"/>
      <c r="K7" s="10"/>
      <c r="L7" s="10"/>
    </row>
    <row r="8" spans="1:12" ht="12.75">
      <c r="A8" s="10"/>
      <c r="B8" s="167" t="s">
        <v>200</v>
      </c>
      <c r="C8" s="168">
        <v>5.06</v>
      </c>
      <c r="D8" s="169">
        <v>1.579166</v>
      </c>
      <c r="E8" s="169"/>
      <c r="F8" s="169"/>
      <c r="G8" s="169">
        <v>6.6391659999999995</v>
      </c>
      <c r="H8" s="38">
        <v>1974</v>
      </c>
      <c r="I8" s="10"/>
      <c r="J8" s="10"/>
      <c r="K8" s="10"/>
      <c r="L8" s="10"/>
    </row>
    <row r="9" spans="1:12" ht="12.75">
      <c r="A9" s="10"/>
      <c r="B9" s="167" t="s">
        <v>201</v>
      </c>
      <c r="C9" s="168">
        <v>14</v>
      </c>
      <c r="D9" s="169">
        <v>7.7</v>
      </c>
      <c r="E9" s="169"/>
      <c r="F9" s="169">
        <v>0.5</v>
      </c>
      <c r="G9" s="169">
        <v>22.2</v>
      </c>
      <c r="H9" s="38">
        <v>1975</v>
      </c>
      <c r="I9" s="10"/>
      <c r="J9" s="10"/>
      <c r="K9" s="10"/>
      <c r="L9" s="10"/>
    </row>
    <row r="10" spans="1:12" ht="12.75">
      <c r="A10" s="10"/>
      <c r="B10" s="167" t="s">
        <v>202</v>
      </c>
      <c r="C10" s="168">
        <v>7.7</v>
      </c>
      <c r="D10" s="169">
        <v>3.9</v>
      </c>
      <c r="E10" s="169"/>
      <c r="F10" s="169"/>
      <c r="G10" s="169">
        <v>11.6</v>
      </c>
      <c r="H10" s="38">
        <v>1982</v>
      </c>
      <c r="I10" s="10"/>
      <c r="J10" s="10"/>
      <c r="K10" s="10"/>
      <c r="L10" s="10"/>
    </row>
    <row r="11" spans="1:12" ht="12.75">
      <c r="A11" s="10"/>
      <c r="B11" s="167" t="s">
        <v>203</v>
      </c>
      <c r="C11" s="168"/>
      <c r="D11" s="169">
        <v>4.9</v>
      </c>
      <c r="E11" s="169"/>
      <c r="F11" s="169">
        <v>0.4</v>
      </c>
      <c r="G11" s="169">
        <v>5.3</v>
      </c>
      <c r="H11" s="38">
        <v>1978</v>
      </c>
      <c r="I11" s="10"/>
      <c r="J11" s="10"/>
      <c r="K11" s="10"/>
      <c r="L11" s="10"/>
    </row>
    <row r="12" spans="1:12" ht="12.75">
      <c r="A12" s="10"/>
      <c r="B12" s="167" t="s">
        <v>204</v>
      </c>
      <c r="C12" s="168"/>
      <c r="D12" s="169">
        <v>4.1</v>
      </c>
      <c r="E12" s="169">
        <v>0.5</v>
      </c>
      <c r="F12" s="169">
        <v>1</v>
      </c>
      <c r="G12" s="169">
        <v>6.05</v>
      </c>
      <c r="H12" s="38">
        <v>1982</v>
      </c>
      <c r="I12" s="10"/>
      <c r="J12" s="10"/>
      <c r="K12" s="10"/>
      <c r="L12" s="10"/>
    </row>
    <row r="13" spans="1:12" ht="12.75">
      <c r="A13" s="10"/>
      <c r="B13" s="167" t="s">
        <v>205</v>
      </c>
      <c r="C13" s="168"/>
      <c r="D13" s="169">
        <v>1.8</v>
      </c>
      <c r="E13" s="169">
        <v>0.3</v>
      </c>
      <c r="F13" s="169">
        <v>0.5</v>
      </c>
      <c r="G13" s="169">
        <v>2.87</v>
      </c>
      <c r="H13" s="38">
        <v>1982</v>
      </c>
      <c r="I13" s="10"/>
      <c r="J13" s="10"/>
      <c r="K13" s="10"/>
      <c r="L13" s="10"/>
    </row>
    <row r="14" spans="1:12" ht="12.75">
      <c r="A14" s="10"/>
      <c r="B14" s="167" t="s">
        <v>206</v>
      </c>
      <c r="C14" s="168">
        <v>2.08</v>
      </c>
      <c r="D14" s="169"/>
      <c r="E14" s="169"/>
      <c r="F14" s="169"/>
      <c r="G14" s="169">
        <v>2.0841600000000002</v>
      </c>
      <c r="H14" s="38">
        <v>1973</v>
      </c>
      <c r="I14" s="10"/>
      <c r="J14" s="10"/>
      <c r="K14" s="10"/>
      <c r="L14" s="10"/>
    </row>
    <row r="15" spans="1:12" ht="12.75">
      <c r="A15" s="10"/>
      <c r="B15" s="167" t="s">
        <v>207</v>
      </c>
      <c r="C15" s="168">
        <v>0.992591</v>
      </c>
      <c r="D15" s="169">
        <v>1.583864</v>
      </c>
      <c r="E15" s="169">
        <v>0.093718</v>
      </c>
      <c r="F15" s="169"/>
      <c r="G15" s="169">
        <v>2.7545192</v>
      </c>
      <c r="H15" s="38">
        <v>1992</v>
      </c>
      <c r="I15" s="10"/>
      <c r="J15" s="10"/>
      <c r="K15" s="10"/>
      <c r="L15" s="10"/>
    </row>
    <row r="16" spans="1:12" ht="12.75">
      <c r="A16" s="10"/>
      <c r="B16" s="167" t="s">
        <v>208</v>
      </c>
      <c r="C16" s="168">
        <v>1</v>
      </c>
      <c r="D16" s="169"/>
      <c r="E16" s="169"/>
      <c r="F16" s="169"/>
      <c r="G16" s="169">
        <v>1</v>
      </c>
      <c r="H16" s="38">
        <v>1972</v>
      </c>
      <c r="I16" s="10"/>
      <c r="J16" s="10"/>
      <c r="K16" s="10"/>
      <c r="L16" s="10"/>
    </row>
    <row r="17" spans="1:12" ht="12.75">
      <c r="A17" s="10"/>
      <c r="B17" s="167" t="s">
        <v>209</v>
      </c>
      <c r="C17" s="168">
        <v>3.620032</v>
      </c>
      <c r="D17" s="169">
        <v>3.448422</v>
      </c>
      <c r="E17" s="169"/>
      <c r="F17" s="169"/>
      <c r="G17" s="169">
        <v>7.068454</v>
      </c>
      <c r="H17" s="38">
        <v>1990</v>
      </c>
      <c r="I17" s="10"/>
      <c r="J17" s="10"/>
      <c r="K17" s="10"/>
      <c r="L17" s="10"/>
    </row>
    <row r="18" spans="1:12" ht="12.75">
      <c r="A18" s="10"/>
      <c r="B18" s="167" t="s">
        <v>210</v>
      </c>
      <c r="C18" s="168">
        <v>1.48</v>
      </c>
      <c r="D18" s="169">
        <v>0.57</v>
      </c>
      <c r="E18" s="169"/>
      <c r="F18" s="169"/>
      <c r="G18" s="169">
        <v>2.05</v>
      </c>
      <c r="H18" s="38">
        <v>1994</v>
      </c>
      <c r="I18" s="10"/>
      <c r="J18" s="10"/>
      <c r="K18" s="10"/>
      <c r="L18" s="10"/>
    </row>
    <row r="19" spans="1:12" ht="12.75">
      <c r="A19" s="10"/>
      <c r="B19" s="167" t="s">
        <v>211</v>
      </c>
      <c r="C19" s="168"/>
      <c r="D19" s="169">
        <v>5.3</v>
      </c>
      <c r="E19" s="169"/>
      <c r="F19" s="169">
        <v>1.2</v>
      </c>
      <c r="G19" s="169">
        <v>6.5</v>
      </c>
      <c r="H19" s="38">
        <v>1985</v>
      </c>
      <c r="I19" s="10"/>
      <c r="J19" s="10"/>
      <c r="K19" s="10"/>
      <c r="L19" s="10"/>
    </row>
    <row r="20" spans="1:12" ht="12.75">
      <c r="A20" s="10"/>
      <c r="B20" s="167" t="s">
        <v>212</v>
      </c>
      <c r="C20" s="168">
        <v>4.4</v>
      </c>
      <c r="D20" s="169"/>
      <c r="E20" s="169"/>
      <c r="F20" s="169"/>
      <c r="G20" s="169">
        <v>4.4</v>
      </c>
      <c r="H20" s="38">
        <v>1994</v>
      </c>
      <c r="I20" s="10"/>
      <c r="J20" s="10"/>
      <c r="K20" s="10"/>
      <c r="L20" s="10"/>
    </row>
    <row r="21" spans="1:12" ht="12.75">
      <c r="A21" s="10"/>
      <c r="B21" s="167" t="s">
        <v>213</v>
      </c>
      <c r="C21" s="168">
        <v>1</v>
      </c>
      <c r="D21" s="169"/>
      <c r="E21" s="169"/>
      <c r="F21" s="169"/>
      <c r="G21" s="169">
        <v>1</v>
      </c>
      <c r="H21" s="38">
        <v>1992</v>
      </c>
      <c r="I21" s="10"/>
      <c r="J21" s="10"/>
      <c r="K21" s="10"/>
      <c r="L21" s="10"/>
    </row>
    <row r="22" spans="1:12" ht="12.75">
      <c r="A22" s="10"/>
      <c r="B22" s="167" t="s">
        <v>214</v>
      </c>
      <c r="C22" s="168">
        <v>4.3</v>
      </c>
      <c r="D22" s="169">
        <v>33.2</v>
      </c>
      <c r="E22" s="169"/>
      <c r="F22" s="169">
        <v>7.7</v>
      </c>
      <c r="G22" s="169">
        <v>45.2</v>
      </c>
      <c r="H22" s="170">
        <v>1978</v>
      </c>
      <c r="I22" s="10"/>
      <c r="J22" s="10"/>
      <c r="K22" s="10"/>
      <c r="L22" s="10"/>
    </row>
    <row r="23" spans="1:12" ht="12.75">
      <c r="A23" s="10"/>
      <c r="B23" s="167" t="s">
        <v>215</v>
      </c>
      <c r="C23" s="168">
        <v>0.91</v>
      </c>
      <c r="D23" s="169">
        <v>0.6</v>
      </c>
      <c r="E23" s="169">
        <v>0.06</v>
      </c>
      <c r="F23" s="169">
        <v>0.19</v>
      </c>
      <c r="G23" s="169">
        <v>1.814</v>
      </c>
      <c r="H23" s="170">
        <v>2002</v>
      </c>
      <c r="I23" s="10"/>
      <c r="J23" s="10"/>
      <c r="K23" s="10"/>
      <c r="L23" s="10"/>
    </row>
    <row r="24" spans="1:12" ht="12.75">
      <c r="A24" s="10"/>
      <c r="B24" s="167" t="s">
        <v>216</v>
      </c>
      <c r="C24" s="168">
        <v>0.9</v>
      </c>
      <c r="D24" s="169">
        <v>0.54</v>
      </c>
      <c r="E24" s="169">
        <v>0.06</v>
      </c>
      <c r="F24" s="169">
        <v>0.14</v>
      </c>
      <c r="G24" s="169">
        <v>1.694</v>
      </c>
      <c r="H24" s="170">
        <v>2002</v>
      </c>
      <c r="I24" s="10"/>
      <c r="J24" s="10"/>
      <c r="K24" s="10"/>
      <c r="L24" s="10"/>
    </row>
    <row r="25" spans="1:12" ht="12.75">
      <c r="A25" s="10"/>
      <c r="B25" s="167" t="s">
        <v>217</v>
      </c>
      <c r="C25" s="168">
        <v>0.52</v>
      </c>
      <c r="D25" s="169"/>
      <c r="E25" s="169"/>
      <c r="F25" s="169"/>
      <c r="G25" s="169">
        <v>0.56</v>
      </c>
      <c r="H25" s="170">
        <v>1976</v>
      </c>
      <c r="I25" s="10"/>
      <c r="J25" s="10"/>
      <c r="K25" s="10"/>
      <c r="L25" s="10"/>
    </row>
    <row r="26" spans="1:12" ht="12.75">
      <c r="A26" s="10"/>
      <c r="B26" s="167" t="s">
        <v>218</v>
      </c>
      <c r="C26" s="168"/>
      <c r="D26" s="169">
        <v>12.8</v>
      </c>
      <c r="E26" s="169"/>
      <c r="F26" s="169">
        <v>1.3</v>
      </c>
      <c r="G26" s="169">
        <v>14.1</v>
      </c>
      <c r="H26" s="170">
        <v>1985</v>
      </c>
      <c r="I26" s="10"/>
      <c r="J26" s="10"/>
      <c r="K26" s="10"/>
      <c r="L26" s="10"/>
    </row>
    <row r="27" spans="1:12" ht="12.75">
      <c r="A27" s="10"/>
      <c r="B27" s="167" t="s">
        <v>219</v>
      </c>
      <c r="C27" s="168">
        <v>2</v>
      </c>
      <c r="D27" s="169">
        <v>3</v>
      </c>
      <c r="E27" s="169"/>
      <c r="F27" s="169"/>
      <c r="G27" s="169">
        <v>5</v>
      </c>
      <c r="H27" s="170">
        <v>2001</v>
      </c>
      <c r="I27" s="10"/>
      <c r="J27" s="10"/>
      <c r="K27" s="10"/>
      <c r="L27" s="10"/>
    </row>
    <row r="28" spans="1:12" ht="12.75">
      <c r="A28" s="10"/>
      <c r="B28" s="167" t="s">
        <v>220</v>
      </c>
      <c r="C28" s="168"/>
      <c r="D28" s="169">
        <v>15.3</v>
      </c>
      <c r="E28" s="169"/>
      <c r="F28" s="169">
        <v>2.6</v>
      </c>
      <c r="G28" s="169">
        <v>17.9</v>
      </c>
      <c r="H28" s="170">
        <v>1981</v>
      </c>
      <c r="I28" s="10"/>
      <c r="J28" s="10"/>
      <c r="K28" s="10"/>
      <c r="L28" s="10"/>
    </row>
    <row r="29" spans="1:12" ht="13.5">
      <c r="A29" s="10"/>
      <c r="B29" s="167" t="s">
        <v>383</v>
      </c>
      <c r="C29" s="171"/>
      <c r="D29" s="172">
        <v>13.4</v>
      </c>
      <c r="E29" s="172">
        <v>2.5</v>
      </c>
      <c r="F29" s="172">
        <v>4.7</v>
      </c>
      <c r="G29" s="172">
        <v>22.85</v>
      </c>
      <c r="H29" s="170">
        <v>1995</v>
      </c>
      <c r="I29" s="10"/>
      <c r="J29" s="10"/>
      <c r="K29" s="10"/>
      <c r="L29" s="10"/>
    </row>
    <row r="30" spans="1:12" ht="12.75">
      <c r="A30" s="10"/>
      <c r="B30" s="167" t="s">
        <v>221</v>
      </c>
      <c r="C30" s="171"/>
      <c r="D30" s="172">
        <v>2.66</v>
      </c>
      <c r="E30" s="172"/>
      <c r="F30" s="172">
        <v>1.8</v>
      </c>
      <c r="G30" s="172">
        <v>4.46</v>
      </c>
      <c r="H30" s="170">
        <v>1998</v>
      </c>
      <c r="I30" s="10"/>
      <c r="J30" s="10"/>
      <c r="K30" s="10"/>
      <c r="L30" s="10"/>
    </row>
    <row r="31" spans="1:12" ht="12.75">
      <c r="A31" s="10"/>
      <c r="B31" s="167" t="s">
        <v>222</v>
      </c>
      <c r="C31" s="168"/>
      <c r="D31" s="169">
        <v>1.66</v>
      </c>
      <c r="E31" s="169"/>
      <c r="F31" s="169">
        <v>1.25</v>
      </c>
      <c r="G31" s="169">
        <v>2.91</v>
      </c>
      <c r="H31" s="170">
        <v>1999</v>
      </c>
      <c r="I31" s="10"/>
      <c r="J31" s="10"/>
      <c r="K31" s="10"/>
      <c r="L31" s="10"/>
    </row>
    <row r="32" spans="1:12" ht="12.75">
      <c r="A32" s="10"/>
      <c r="B32" s="167" t="s">
        <v>223</v>
      </c>
      <c r="C32" s="168">
        <v>5.27</v>
      </c>
      <c r="D32" s="169">
        <v>1.77</v>
      </c>
      <c r="E32" s="169"/>
      <c r="F32" s="169"/>
      <c r="G32" s="169">
        <v>7.04</v>
      </c>
      <c r="H32" s="170">
        <v>1986</v>
      </c>
      <c r="I32" s="10"/>
      <c r="J32" s="10"/>
      <c r="K32" s="10"/>
      <c r="L32" s="10"/>
    </row>
    <row r="33" spans="1:12" ht="12.75">
      <c r="A33" s="10"/>
      <c r="B33" s="167" t="s">
        <v>224</v>
      </c>
      <c r="C33" s="168">
        <v>0.3</v>
      </c>
      <c r="D33" s="169">
        <v>0.3</v>
      </c>
      <c r="E33" s="169"/>
      <c r="F33" s="169"/>
      <c r="G33" s="169">
        <v>0.6</v>
      </c>
      <c r="H33" s="170">
        <v>1999</v>
      </c>
      <c r="I33" s="10"/>
      <c r="J33" s="10"/>
      <c r="K33" s="10"/>
      <c r="L33" s="10"/>
    </row>
    <row r="34" spans="1:12" ht="12.75">
      <c r="A34" s="10"/>
      <c r="B34" s="167" t="s">
        <v>225</v>
      </c>
      <c r="C34" s="168">
        <v>0.96</v>
      </c>
      <c r="D34" s="169">
        <v>0.51</v>
      </c>
      <c r="E34" s="169"/>
      <c r="F34" s="169"/>
      <c r="G34" s="169">
        <v>1.47</v>
      </c>
      <c r="H34" s="170">
        <v>1991</v>
      </c>
      <c r="I34" s="10"/>
      <c r="J34" s="10"/>
      <c r="K34" s="10"/>
      <c r="L34" s="10"/>
    </row>
    <row r="35" spans="1:12" ht="12.75">
      <c r="A35" s="10"/>
      <c r="B35" s="167" t="s">
        <v>226</v>
      </c>
      <c r="C35" s="168">
        <v>2.152</v>
      </c>
      <c r="D35" s="169">
        <v>0.9830000000000001</v>
      </c>
      <c r="E35" s="169"/>
      <c r="F35" s="169"/>
      <c r="G35" s="169">
        <v>3.135</v>
      </c>
      <c r="H35" s="170">
        <v>2001</v>
      </c>
      <c r="I35" s="10"/>
      <c r="J35" s="10"/>
      <c r="K35" s="10"/>
      <c r="L35" s="10"/>
    </row>
    <row r="36" spans="1:12" ht="12.75">
      <c r="A36" s="10"/>
      <c r="B36" s="167" t="s">
        <v>227</v>
      </c>
      <c r="C36" s="168">
        <v>1.52</v>
      </c>
      <c r="D36" s="169">
        <v>0.25</v>
      </c>
      <c r="E36" s="169"/>
      <c r="F36" s="169"/>
      <c r="G36" s="169">
        <v>1.77</v>
      </c>
      <c r="H36" s="170">
        <v>1985</v>
      </c>
      <c r="I36" s="10"/>
      <c r="J36" s="10"/>
      <c r="K36" s="10"/>
      <c r="L36" s="10"/>
    </row>
    <row r="37" spans="1:12" ht="12.75">
      <c r="A37" s="10"/>
      <c r="B37" s="167" t="s">
        <v>228</v>
      </c>
      <c r="C37" s="168"/>
      <c r="D37" s="169">
        <v>118</v>
      </c>
      <c r="E37" s="169"/>
      <c r="F37" s="169"/>
      <c r="G37" s="169">
        <v>118</v>
      </c>
      <c r="H37" s="170">
        <v>2000</v>
      </c>
      <c r="I37" s="10"/>
      <c r="J37" s="10"/>
      <c r="K37" s="10"/>
      <c r="L37" s="10"/>
    </row>
    <row r="38" spans="1:12" ht="12.75">
      <c r="A38" s="10"/>
      <c r="B38" s="167" t="s">
        <v>229</v>
      </c>
      <c r="C38" s="168"/>
      <c r="D38" s="169">
        <v>19.8</v>
      </c>
      <c r="E38" s="169"/>
      <c r="F38" s="169"/>
      <c r="G38" s="169">
        <v>19.8</v>
      </c>
      <c r="H38" s="170">
        <v>1992</v>
      </c>
      <c r="I38" s="10"/>
      <c r="J38" s="10"/>
      <c r="K38" s="10"/>
      <c r="L38" s="10"/>
    </row>
    <row r="39" spans="1:12" ht="12.75">
      <c r="A39" s="10"/>
      <c r="B39" s="167" t="s">
        <v>230</v>
      </c>
      <c r="C39" s="168">
        <v>1.19</v>
      </c>
      <c r="D39" s="169">
        <v>6.08</v>
      </c>
      <c r="E39" s="169"/>
      <c r="F39" s="169"/>
      <c r="G39" s="169">
        <v>7.27</v>
      </c>
      <c r="H39" s="170">
        <v>1990</v>
      </c>
      <c r="I39" s="10"/>
      <c r="J39" s="10"/>
      <c r="K39" s="10"/>
      <c r="L39" s="10"/>
    </row>
    <row r="40" spans="1:12" ht="12.75">
      <c r="A40" s="10"/>
      <c r="B40" s="167" t="s">
        <v>231</v>
      </c>
      <c r="C40" s="168">
        <v>0.91</v>
      </c>
      <c r="D40" s="169"/>
      <c r="E40" s="169"/>
      <c r="F40" s="169"/>
      <c r="G40" s="169">
        <v>0.9560000000000001</v>
      </c>
      <c r="H40" s="170">
        <v>2001</v>
      </c>
      <c r="I40" s="10"/>
      <c r="J40" s="10"/>
      <c r="K40" s="10"/>
      <c r="L40" s="10"/>
    </row>
    <row r="41" spans="1:12" ht="12.75">
      <c r="A41" s="10"/>
      <c r="B41" s="167" t="s">
        <v>232</v>
      </c>
      <c r="C41" s="168">
        <v>7.6</v>
      </c>
      <c r="D41" s="169">
        <v>0.4</v>
      </c>
      <c r="E41" s="169"/>
      <c r="F41" s="169"/>
      <c r="G41" s="169">
        <v>8</v>
      </c>
      <c r="H41" s="170">
        <v>2000</v>
      </c>
      <c r="I41" s="10"/>
      <c r="J41" s="10"/>
      <c r="K41" s="10"/>
      <c r="L41" s="10"/>
    </row>
    <row r="42" spans="1:12" ht="12.75">
      <c r="A42" s="10"/>
      <c r="B42" s="167" t="s">
        <v>233</v>
      </c>
      <c r="C42" s="168">
        <v>1</v>
      </c>
      <c r="D42" s="169"/>
      <c r="E42" s="169"/>
      <c r="F42" s="169"/>
      <c r="G42" s="169">
        <v>1.04</v>
      </c>
      <c r="H42" s="170">
        <v>2000</v>
      </c>
      <c r="I42" s="10"/>
      <c r="J42" s="10"/>
      <c r="K42" s="10"/>
      <c r="L42" s="10"/>
    </row>
    <row r="43" spans="1:12" ht="12.75">
      <c r="A43" s="10"/>
      <c r="B43" s="167" t="s">
        <v>234</v>
      </c>
      <c r="C43" s="168"/>
      <c r="D43" s="169">
        <v>38.3</v>
      </c>
      <c r="E43" s="169"/>
      <c r="F43" s="169"/>
      <c r="G43" s="169">
        <v>38.3</v>
      </c>
      <c r="H43" s="170">
        <v>1997</v>
      </c>
      <c r="I43" s="10"/>
      <c r="J43" s="10"/>
      <c r="K43" s="10"/>
      <c r="L43" s="10"/>
    </row>
    <row r="44" spans="1:12" ht="12.75">
      <c r="A44" s="10"/>
      <c r="B44" s="167" t="s">
        <v>235</v>
      </c>
      <c r="C44" s="168">
        <v>2.4</v>
      </c>
      <c r="D44" s="169">
        <v>0.08</v>
      </c>
      <c r="E44" s="169"/>
      <c r="F44" s="169"/>
      <c r="G44" s="169">
        <v>2.48</v>
      </c>
      <c r="H44" s="170">
        <v>1992</v>
      </c>
      <c r="I44" s="10"/>
      <c r="J44" s="10"/>
      <c r="K44" s="10"/>
      <c r="L44" s="10"/>
    </row>
    <row r="45" spans="1:12" ht="12.75">
      <c r="A45" s="10"/>
      <c r="B45" s="167" t="s">
        <v>236</v>
      </c>
      <c r="C45" s="168"/>
      <c r="D45" s="169">
        <v>3.51</v>
      </c>
      <c r="E45" s="169"/>
      <c r="F45" s="169">
        <v>0.16</v>
      </c>
      <c r="G45" s="169">
        <v>3.67</v>
      </c>
      <c r="H45" s="170">
        <v>1985</v>
      </c>
      <c r="I45" s="10"/>
      <c r="J45" s="10"/>
      <c r="K45" s="10"/>
      <c r="L45" s="10"/>
    </row>
    <row r="46" spans="1:12" ht="12.75">
      <c r="A46" s="10"/>
      <c r="B46" s="167" t="s">
        <v>237</v>
      </c>
      <c r="C46" s="168">
        <v>3.1</v>
      </c>
      <c r="D46" s="169">
        <v>3.3</v>
      </c>
      <c r="E46" s="169"/>
      <c r="F46" s="169">
        <v>0.16</v>
      </c>
      <c r="G46" s="169">
        <v>6.56</v>
      </c>
      <c r="H46" s="170">
        <v>1986</v>
      </c>
      <c r="I46" s="10"/>
      <c r="J46" s="10"/>
      <c r="K46" s="10"/>
      <c r="L46" s="10"/>
    </row>
    <row r="47" spans="1:12" ht="12.75">
      <c r="A47" s="10"/>
      <c r="B47" s="167" t="s">
        <v>238</v>
      </c>
      <c r="C47" s="168">
        <v>0.5</v>
      </c>
      <c r="D47" s="169">
        <v>8.7</v>
      </c>
      <c r="E47" s="169"/>
      <c r="F47" s="169">
        <v>0.6</v>
      </c>
      <c r="G47" s="169">
        <v>9.8</v>
      </c>
      <c r="H47" s="166">
        <v>2001</v>
      </c>
      <c r="I47" s="10"/>
      <c r="J47" s="10"/>
      <c r="K47" s="10"/>
      <c r="L47" s="10"/>
    </row>
    <row r="48" spans="1:12" ht="13.5" thickBot="1">
      <c r="A48" s="10"/>
      <c r="B48" s="173" t="s">
        <v>37</v>
      </c>
      <c r="C48" s="174">
        <v>80.06462299999998</v>
      </c>
      <c r="D48" s="175">
        <v>321.954612</v>
      </c>
      <c r="E48" s="175">
        <v>3.513718</v>
      </c>
      <c r="F48" s="175">
        <v>24.5</v>
      </c>
      <c r="G48" s="175">
        <v>433.1952992</v>
      </c>
      <c r="H48" s="176"/>
      <c r="I48" s="10"/>
      <c r="J48" s="10"/>
      <c r="K48" s="10"/>
      <c r="L48" s="10"/>
    </row>
    <row r="49" spans="1:12" ht="12.75">
      <c r="A49" s="10"/>
      <c r="B49" s="58"/>
      <c r="C49" s="10"/>
      <c r="D49" s="10"/>
      <c r="E49" s="10"/>
      <c r="F49" s="10"/>
      <c r="G49" s="10"/>
      <c r="H49" s="21"/>
      <c r="I49" s="10"/>
      <c r="J49" s="10"/>
      <c r="K49" s="10"/>
      <c r="L49" s="10"/>
    </row>
    <row r="50" spans="1:12" ht="12.75">
      <c r="A50" s="10"/>
      <c r="B50" s="58"/>
      <c r="C50" s="10"/>
      <c r="D50" s="10"/>
      <c r="E50" s="10"/>
      <c r="F50" s="10"/>
      <c r="G50" s="10"/>
      <c r="H50" s="21"/>
      <c r="I50" s="10"/>
      <c r="J50" s="10"/>
      <c r="K50" s="10"/>
      <c r="L50" s="10"/>
    </row>
    <row r="51" spans="1:12" ht="12.75">
      <c r="A51" s="10"/>
      <c r="B51" s="135" t="s">
        <v>408</v>
      </c>
      <c r="C51" s="135"/>
      <c r="D51" s="135"/>
      <c r="E51" s="135"/>
      <c r="F51" s="135"/>
      <c r="G51" s="135"/>
      <c r="H51" s="21"/>
      <c r="I51" s="10"/>
      <c r="J51" s="10"/>
      <c r="K51" s="10"/>
      <c r="L51" s="10"/>
    </row>
    <row r="52" spans="1:12" ht="12.75">
      <c r="A52" s="10"/>
      <c r="B52" s="135" t="s">
        <v>196</v>
      </c>
      <c r="C52" s="135"/>
      <c r="D52" s="135"/>
      <c r="E52" s="135"/>
      <c r="F52" s="135"/>
      <c r="G52" s="135"/>
      <c r="H52" s="21"/>
      <c r="I52" s="10"/>
      <c r="J52" s="10"/>
      <c r="K52" s="10"/>
      <c r="L52" s="10"/>
    </row>
    <row r="53" spans="1:12" ht="12.75">
      <c r="A53" s="10"/>
      <c r="B53" s="135" t="s">
        <v>197</v>
      </c>
      <c r="C53" s="135"/>
      <c r="D53" s="135"/>
      <c r="E53" s="135"/>
      <c r="F53" s="135"/>
      <c r="G53" s="135"/>
      <c r="H53" s="21"/>
      <c r="I53" s="10"/>
      <c r="J53" s="10"/>
      <c r="K53" s="10"/>
      <c r="L53" s="10"/>
    </row>
    <row r="54" spans="1:12" ht="12.75">
      <c r="A54" s="10"/>
      <c r="B54" s="58"/>
      <c r="C54" s="10"/>
      <c r="D54" s="10"/>
      <c r="E54" s="10"/>
      <c r="F54" s="10"/>
      <c r="G54" s="10"/>
      <c r="H54" s="21"/>
      <c r="I54" s="10"/>
      <c r="J54" s="10"/>
      <c r="K54" s="10"/>
      <c r="L54" s="10"/>
    </row>
    <row r="55" spans="1:12" ht="12.75">
      <c r="A55" s="10"/>
      <c r="B55" s="58"/>
      <c r="C55" s="10"/>
      <c r="D55" s="10"/>
      <c r="E55" s="10"/>
      <c r="F55" s="10"/>
      <c r="G55" s="10"/>
      <c r="H55" s="21"/>
      <c r="I55" s="10"/>
      <c r="J55" s="10"/>
      <c r="K55" s="10"/>
      <c r="L55" s="10"/>
    </row>
    <row r="56" spans="1:12" ht="12.75">
      <c r="A56" s="10"/>
      <c r="B56" s="58"/>
      <c r="C56" s="10"/>
      <c r="D56" s="10"/>
      <c r="E56" s="10"/>
      <c r="F56" s="10"/>
      <c r="G56" s="10"/>
      <c r="H56" s="21"/>
      <c r="I56" s="10"/>
      <c r="J56" s="10"/>
      <c r="K56" s="10"/>
      <c r="L56" s="10"/>
    </row>
    <row r="57" spans="1:12" ht="12.75">
      <c r="A57" s="10"/>
      <c r="B57" s="58"/>
      <c r="C57" s="10"/>
      <c r="D57" s="10"/>
      <c r="E57" s="10"/>
      <c r="F57" s="10"/>
      <c r="G57" s="10"/>
      <c r="H57" s="21"/>
      <c r="I57" s="10"/>
      <c r="J57" s="10"/>
      <c r="K57" s="10"/>
      <c r="L57" s="10"/>
    </row>
    <row r="58" spans="1:12" ht="12.75">
      <c r="A58" s="10"/>
      <c r="B58" s="58"/>
      <c r="C58" s="10"/>
      <c r="D58" s="10"/>
      <c r="E58" s="10"/>
      <c r="F58" s="10"/>
      <c r="G58" s="10"/>
      <c r="H58" s="21"/>
      <c r="I58" s="10"/>
      <c r="J58" s="10"/>
      <c r="K58" s="10"/>
      <c r="L58" s="10"/>
    </row>
    <row r="59" spans="1:12" ht="12.75">
      <c r="A59" s="10"/>
      <c r="B59" s="58"/>
      <c r="C59" s="10"/>
      <c r="D59" s="10"/>
      <c r="E59" s="10"/>
      <c r="F59" s="10"/>
      <c r="G59" s="10"/>
      <c r="H59" s="21"/>
      <c r="I59" s="10"/>
      <c r="J59" s="10"/>
      <c r="K59" s="10"/>
      <c r="L59" s="10"/>
    </row>
    <row r="60" spans="1:12" ht="12.75">
      <c r="A60" s="10"/>
      <c r="B60" s="58"/>
      <c r="C60" s="10"/>
      <c r="D60" s="10"/>
      <c r="E60" s="10"/>
      <c r="F60" s="10"/>
      <c r="G60" s="10"/>
      <c r="H60" s="21"/>
      <c r="I60" s="10"/>
      <c r="J60" s="10"/>
      <c r="K60" s="10"/>
      <c r="L60" s="10"/>
    </row>
    <row r="61" spans="1:12" ht="12.75">
      <c r="A61" s="10"/>
      <c r="B61" s="58"/>
      <c r="C61" s="10"/>
      <c r="D61" s="10"/>
      <c r="E61" s="10"/>
      <c r="F61" s="10"/>
      <c r="G61" s="10"/>
      <c r="H61" s="21"/>
      <c r="I61" s="10"/>
      <c r="J61" s="10"/>
      <c r="K61" s="10"/>
      <c r="L61" s="10"/>
    </row>
    <row r="62" spans="1:12" ht="12.75">
      <c r="A62" s="10"/>
      <c r="B62" s="58"/>
      <c r="C62" s="10"/>
      <c r="D62" s="10"/>
      <c r="E62" s="10"/>
      <c r="F62" s="10"/>
      <c r="G62" s="10"/>
      <c r="H62" s="21"/>
      <c r="I62" s="10"/>
      <c r="J62" s="10"/>
      <c r="K62" s="10"/>
      <c r="L62" s="10"/>
    </row>
    <row r="63" spans="1:12" ht="12.75">
      <c r="A63" s="10"/>
      <c r="B63" s="58"/>
      <c r="C63" s="10"/>
      <c r="D63" s="10"/>
      <c r="E63" s="10"/>
      <c r="F63" s="10"/>
      <c r="G63" s="10"/>
      <c r="H63" s="21"/>
      <c r="I63" s="10"/>
      <c r="J63" s="10"/>
      <c r="K63" s="10"/>
      <c r="L63" s="10"/>
    </row>
    <row r="64" spans="1:12" ht="12.75">
      <c r="A64" s="10"/>
      <c r="B64" s="58"/>
      <c r="C64" s="10"/>
      <c r="D64" s="10"/>
      <c r="E64" s="10"/>
      <c r="F64" s="10"/>
      <c r="G64" s="10"/>
      <c r="H64" s="21"/>
      <c r="I64" s="10"/>
      <c r="J64" s="10"/>
      <c r="K64" s="10"/>
      <c r="L64" s="10"/>
    </row>
    <row r="65" spans="1:12" ht="12.75">
      <c r="A65" s="10"/>
      <c r="B65" s="58"/>
      <c r="C65" s="10"/>
      <c r="D65" s="10"/>
      <c r="E65" s="10"/>
      <c r="F65" s="10"/>
      <c r="G65" s="10"/>
      <c r="H65" s="21"/>
      <c r="I65" s="10"/>
      <c r="J65" s="10"/>
      <c r="K65" s="10"/>
      <c r="L65" s="10"/>
    </row>
    <row r="66" spans="1:12" ht="12.75">
      <c r="A66" s="10"/>
      <c r="B66" s="58"/>
      <c r="C66" s="10"/>
      <c r="D66" s="10"/>
      <c r="E66" s="10"/>
      <c r="F66" s="10"/>
      <c r="G66" s="10"/>
      <c r="H66" s="21"/>
      <c r="I66" s="10"/>
      <c r="J66" s="10"/>
      <c r="K66" s="10"/>
      <c r="L66" s="10"/>
    </row>
    <row r="67" spans="1:12" ht="12.75">
      <c r="A67" s="10"/>
      <c r="B67" s="58"/>
      <c r="C67" s="10"/>
      <c r="D67" s="10"/>
      <c r="E67" s="10"/>
      <c r="F67" s="10"/>
      <c r="G67" s="10"/>
      <c r="H67" s="21"/>
      <c r="I67" s="10"/>
      <c r="J67" s="10"/>
      <c r="K67" s="10"/>
      <c r="L67" s="10"/>
    </row>
    <row r="68" spans="1:12" ht="12.75">
      <c r="A68" s="10"/>
      <c r="B68" s="58"/>
      <c r="C68" s="10"/>
      <c r="D68" s="10"/>
      <c r="E68" s="10"/>
      <c r="F68" s="10"/>
      <c r="G68" s="10"/>
      <c r="H68" s="21"/>
      <c r="I68" s="10"/>
      <c r="J68" s="10"/>
      <c r="K68" s="10"/>
      <c r="L68" s="10"/>
    </row>
    <row r="69" spans="1:12" ht="12.75">
      <c r="A69" s="10"/>
      <c r="B69" s="58"/>
      <c r="C69" s="10"/>
      <c r="D69" s="10"/>
      <c r="E69" s="10"/>
      <c r="F69" s="10"/>
      <c r="G69" s="10"/>
      <c r="H69" s="21"/>
      <c r="I69" s="10"/>
      <c r="J69" s="10"/>
      <c r="K69" s="10"/>
      <c r="L69" s="10"/>
    </row>
    <row r="70" spans="1:12" ht="12.75">
      <c r="A70" s="10"/>
      <c r="B70" s="58"/>
      <c r="C70" s="10"/>
      <c r="D70" s="10"/>
      <c r="E70" s="10"/>
      <c r="F70" s="10"/>
      <c r="G70" s="10"/>
      <c r="H70" s="21"/>
      <c r="I70" s="10"/>
      <c r="J70" s="10"/>
      <c r="K70" s="10"/>
      <c r="L70" s="10"/>
    </row>
    <row r="71" spans="1:12" ht="12.75">
      <c r="A71" s="10"/>
      <c r="B71" s="58"/>
      <c r="C71" s="10"/>
      <c r="D71" s="10"/>
      <c r="E71" s="10"/>
      <c r="F71" s="10"/>
      <c r="G71" s="10"/>
      <c r="H71" s="21"/>
      <c r="I71" s="10"/>
      <c r="J71" s="10"/>
      <c r="K71" s="10"/>
      <c r="L71" s="10"/>
    </row>
    <row r="72" spans="1:12" ht="12.75">
      <c r="A72" s="10"/>
      <c r="B72" s="58"/>
      <c r="C72" s="10"/>
      <c r="D72" s="10"/>
      <c r="E72" s="10"/>
      <c r="F72" s="10"/>
      <c r="G72" s="10"/>
      <c r="H72" s="21"/>
      <c r="I72" s="10"/>
      <c r="J72" s="10"/>
      <c r="K72" s="10"/>
      <c r="L72" s="10"/>
    </row>
    <row r="73" spans="1:12" ht="12.75">
      <c r="A73" s="10"/>
      <c r="B73" s="58"/>
      <c r="C73" s="10"/>
      <c r="D73" s="10"/>
      <c r="E73" s="10"/>
      <c r="F73" s="10"/>
      <c r="G73" s="10"/>
      <c r="H73" s="21"/>
      <c r="I73" s="10"/>
      <c r="J73" s="10"/>
      <c r="K73" s="10"/>
      <c r="L73" s="10"/>
    </row>
    <row r="74" spans="1:12" ht="12.75">
      <c r="A74" s="10"/>
      <c r="B74" s="58"/>
      <c r="C74" s="10"/>
      <c r="D74" s="10"/>
      <c r="E74" s="10"/>
      <c r="F74" s="10"/>
      <c r="G74" s="10"/>
      <c r="H74" s="21"/>
      <c r="I74" s="10"/>
      <c r="J74" s="10"/>
      <c r="K74" s="10"/>
      <c r="L74" s="10"/>
    </row>
    <row r="75" spans="1:12" ht="12.75">
      <c r="A75" s="10"/>
      <c r="B75" s="58"/>
      <c r="C75" s="10"/>
      <c r="D75" s="10"/>
      <c r="E75" s="10"/>
      <c r="F75" s="10"/>
      <c r="G75" s="10"/>
      <c r="H75" s="21"/>
      <c r="I75" s="10"/>
      <c r="J75" s="10"/>
      <c r="K75" s="10"/>
      <c r="L75" s="10"/>
    </row>
    <row r="76" spans="1:12" ht="12.75">
      <c r="A76" s="10"/>
      <c r="B76" s="58"/>
      <c r="C76" s="10"/>
      <c r="D76" s="10"/>
      <c r="E76" s="10"/>
      <c r="F76" s="10"/>
      <c r="G76" s="10"/>
      <c r="H76" s="21"/>
      <c r="I76" s="10"/>
      <c r="J76" s="10"/>
      <c r="K76" s="10"/>
      <c r="L76" s="10"/>
    </row>
    <row r="77" spans="1:12" ht="12.75">
      <c r="A77" s="10"/>
      <c r="B77" s="58"/>
      <c r="C77" s="10"/>
      <c r="D77" s="10"/>
      <c r="E77" s="10"/>
      <c r="F77" s="10"/>
      <c r="G77" s="10"/>
      <c r="H77" s="21"/>
      <c r="I77" s="10"/>
      <c r="J77" s="10"/>
      <c r="K77" s="10"/>
      <c r="L77" s="10"/>
    </row>
    <row r="78" spans="1:12" ht="12.75">
      <c r="A78" s="10"/>
      <c r="B78" s="58"/>
      <c r="C78" s="10"/>
      <c r="D78" s="10"/>
      <c r="E78" s="10"/>
      <c r="F78" s="10"/>
      <c r="G78" s="10"/>
      <c r="H78" s="21"/>
      <c r="I78" s="10"/>
      <c r="J78" s="10"/>
      <c r="K78" s="10"/>
      <c r="L78" s="10"/>
    </row>
    <row r="79" spans="1:12" ht="12.75">
      <c r="A79" s="10"/>
      <c r="B79" s="58"/>
      <c r="C79" s="10"/>
      <c r="D79" s="10"/>
      <c r="E79" s="10"/>
      <c r="F79" s="10"/>
      <c r="G79" s="10"/>
      <c r="H79" s="21"/>
      <c r="I79" s="10"/>
      <c r="J79" s="10"/>
      <c r="K79" s="10"/>
      <c r="L79" s="10"/>
    </row>
    <row r="80" spans="1:12" ht="12.75">
      <c r="A80" s="10"/>
      <c r="B80" s="58"/>
      <c r="C80" s="10"/>
      <c r="D80" s="10"/>
      <c r="E80" s="10"/>
      <c r="F80" s="10"/>
      <c r="G80" s="10"/>
      <c r="H80" s="21"/>
      <c r="I80" s="10"/>
      <c r="J80" s="10"/>
      <c r="K80" s="10"/>
      <c r="L80" s="10"/>
    </row>
    <row r="81" spans="1:12" ht="12.75">
      <c r="A81" s="10"/>
      <c r="B81" s="58"/>
      <c r="C81" s="10"/>
      <c r="D81" s="10"/>
      <c r="E81" s="10"/>
      <c r="F81" s="10"/>
      <c r="G81" s="10"/>
      <c r="H81" s="21"/>
      <c r="I81" s="10"/>
      <c r="J81" s="10"/>
      <c r="K81" s="10"/>
      <c r="L81" s="10"/>
    </row>
    <row r="82" spans="1:12" ht="12.75">
      <c r="A82" s="10"/>
      <c r="B82" s="58"/>
      <c r="C82" s="10"/>
      <c r="D82" s="10"/>
      <c r="E82" s="10"/>
      <c r="F82" s="10"/>
      <c r="G82" s="10"/>
      <c r="H82" s="21"/>
      <c r="I82" s="10"/>
      <c r="J82" s="10"/>
      <c r="K82" s="10"/>
      <c r="L82" s="10"/>
    </row>
    <row r="83" spans="1:12" ht="12.75">
      <c r="A83" s="10"/>
      <c r="B83" s="58"/>
      <c r="C83" s="10"/>
      <c r="D83" s="10"/>
      <c r="E83" s="10"/>
      <c r="F83" s="10"/>
      <c r="G83" s="10"/>
      <c r="H83" s="21"/>
      <c r="I83" s="10"/>
      <c r="J83" s="10"/>
      <c r="K83" s="10"/>
      <c r="L83" s="10"/>
    </row>
    <row r="84" spans="1:12" ht="12.75">
      <c r="A84" s="10"/>
      <c r="B84" s="58"/>
      <c r="C84" s="10"/>
      <c r="D84" s="10"/>
      <c r="E84" s="10"/>
      <c r="F84" s="10"/>
      <c r="G84" s="10"/>
      <c r="H84" s="21"/>
      <c r="I84" s="10"/>
      <c r="J84" s="10"/>
      <c r="K84" s="10"/>
      <c r="L84" s="10"/>
    </row>
    <row r="85" spans="1:12" ht="12.75">
      <c r="A85" s="10"/>
      <c r="B85" s="58"/>
      <c r="C85" s="10"/>
      <c r="D85" s="10"/>
      <c r="E85" s="10"/>
      <c r="F85" s="10"/>
      <c r="G85" s="10"/>
      <c r="H85" s="21"/>
      <c r="I85" s="10"/>
      <c r="J85" s="10"/>
      <c r="K85" s="10"/>
      <c r="L85" s="10"/>
    </row>
    <row r="86" spans="1:12" ht="12.75">
      <c r="A86" s="10"/>
      <c r="B86" s="58"/>
      <c r="C86" s="10"/>
      <c r="D86" s="10"/>
      <c r="E86" s="10"/>
      <c r="F86" s="10"/>
      <c r="G86" s="10"/>
      <c r="H86" s="21"/>
      <c r="I86" s="10"/>
      <c r="J86" s="10"/>
      <c r="K86" s="10"/>
      <c r="L86" s="10"/>
    </row>
    <row r="87" spans="1:12" ht="12.75">
      <c r="A87" s="10"/>
      <c r="B87" s="58"/>
      <c r="C87" s="10"/>
      <c r="D87" s="10"/>
      <c r="E87" s="10"/>
      <c r="F87" s="10"/>
      <c r="G87" s="10"/>
      <c r="H87" s="21"/>
      <c r="I87" s="10"/>
      <c r="J87" s="10"/>
      <c r="K87" s="10"/>
      <c r="L87" s="10"/>
    </row>
    <row r="88" spans="1:12" ht="12.75">
      <c r="A88" s="10"/>
      <c r="B88" s="58"/>
      <c r="C88" s="10"/>
      <c r="D88" s="10"/>
      <c r="E88" s="10"/>
      <c r="F88" s="10"/>
      <c r="G88" s="10"/>
      <c r="H88" s="21"/>
      <c r="I88" s="10"/>
      <c r="J88" s="10"/>
      <c r="K88" s="10"/>
      <c r="L88" s="10"/>
    </row>
    <row r="89" spans="1:12" ht="12.75">
      <c r="A89" s="10"/>
      <c r="B89" s="58"/>
      <c r="C89" s="10"/>
      <c r="D89" s="10"/>
      <c r="E89" s="10"/>
      <c r="F89" s="10"/>
      <c r="G89" s="10"/>
      <c r="H89" s="21"/>
      <c r="I89" s="10"/>
      <c r="J89" s="10"/>
      <c r="K89" s="10"/>
      <c r="L89" s="10"/>
    </row>
    <row r="90" spans="1:12" ht="12.75">
      <c r="A90" s="10"/>
      <c r="B90" s="58"/>
      <c r="C90" s="10"/>
      <c r="D90" s="10"/>
      <c r="E90" s="10"/>
      <c r="F90" s="10"/>
      <c r="G90" s="10"/>
      <c r="H90" s="21"/>
      <c r="I90" s="10"/>
      <c r="J90" s="10"/>
      <c r="K90" s="10"/>
      <c r="L90" s="10"/>
    </row>
    <row r="91" spans="1:12" ht="12.75">
      <c r="A91" s="10"/>
      <c r="B91" s="58"/>
      <c r="C91" s="10"/>
      <c r="D91" s="10"/>
      <c r="E91" s="10"/>
      <c r="F91" s="10"/>
      <c r="G91" s="10"/>
      <c r="H91" s="21"/>
      <c r="I91" s="10"/>
      <c r="J91" s="10"/>
      <c r="K91" s="10"/>
      <c r="L91" s="10"/>
    </row>
    <row r="92" spans="1:12" ht="12.75">
      <c r="A92" s="10"/>
      <c r="B92" s="58"/>
      <c r="C92" s="10"/>
      <c r="D92" s="10"/>
      <c r="E92" s="10"/>
      <c r="F92" s="10"/>
      <c r="G92" s="10"/>
      <c r="H92" s="21"/>
      <c r="I92" s="10"/>
      <c r="J92" s="10"/>
      <c r="K92" s="10"/>
      <c r="L92" s="10"/>
    </row>
    <row r="93" spans="1:12" ht="12.75">
      <c r="A93" s="10"/>
      <c r="B93" s="58"/>
      <c r="C93" s="10"/>
      <c r="D93" s="10"/>
      <c r="E93" s="10"/>
      <c r="F93" s="10"/>
      <c r="G93" s="10"/>
      <c r="H93" s="21"/>
      <c r="I93" s="10"/>
      <c r="J93" s="10"/>
      <c r="K93" s="10"/>
      <c r="L93" s="10"/>
    </row>
    <row r="94" spans="1:12" ht="12.75">
      <c r="A94" s="10"/>
      <c r="B94" s="58"/>
      <c r="C94" s="10"/>
      <c r="D94" s="10"/>
      <c r="E94" s="10"/>
      <c r="F94" s="10"/>
      <c r="G94" s="10"/>
      <c r="H94" s="21"/>
      <c r="I94" s="10"/>
      <c r="J94" s="10"/>
      <c r="K94" s="10"/>
      <c r="L94" s="10"/>
    </row>
    <row r="95" spans="1:12" ht="12.75">
      <c r="A95" s="10"/>
      <c r="B95" s="58"/>
      <c r="C95" s="10"/>
      <c r="D95" s="10"/>
      <c r="E95" s="10"/>
      <c r="F95" s="10"/>
      <c r="G95" s="10"/>
      <c r="H95" s="21"/>
      <c r="I95" s="10"/>
      <c r="J95" s="10"/>
      <c r="K95" s="10"/>
      <c r="L95" s="10"/>
    </row>
    <row r="96" spans="1:12" ht="12.75">
      <c r="A96" s="10"/>
      <c r="B96" s="58"/>
      <c r="C96" s="10"/>
      <c r="D96" s="10"/>
      <c r="E96" s="10"/>
      <c r="F96" s="10"/>
      <c r="G96" s="10"/>
      <c r="H96" s="21"/>
      <c r="I96" s="10"/>
      <c r="J96" s="10"/>
      <c r="K96" s="10"/>
      <c r="L96" s="10"/>
    </row>
    <row r="97" spans="1:12" ht="12.75">
      <c r="A97" s="10"/>
      <c r="B97" s="58"/>
      <c r="C97" s="10"/>
      <c r="D97" s="10"/>
      <c r="E97" s="10"/>
      <c r="F97" s="10"/>
      <c r="G97" s="10"/>
      <c r="H97" s="21"/>
      <c r="I97" s="10"/>
      <c r="J97" s="10"/>
      <c r="K97" s="10"/>
      <c r="L97" s="10"/>
    </row>
    <row r="98" spans="1:12" ht="12.75">
      <c r="A98" s="10"/>
      <c r="B98" s="58"/>
      <c r="C98" s="10"/>
      <c r="D98" s="10"/>
      <c r="E98" s="10"/>
      <c r="F98" s="10"/>
      <c r="G98" s="10"/>
      <c r="H98" s="21"/>
      <c r="I98" s="10"/>
      <c r="J98" s="10"/>
      <c r="K98" s="10"/>
      <c r="L98" s="10"/>
    </row>
    <row r="99" spans="1:12" ht="12.75">
      <c r="A99" s="10"/>
      <c r="B99" s="58"/>
      <c r="C99" s="10"/>
      <c r="D99" s="10"/>
      <c r="E99" s="10"/>
      <c r="F99" s="10"/>
      <c r="G99" s="10"/>
      <c r="H99" s="21"/>
      <c r="I99" s="10"/>
      <c r="J99" s="10"/>
      <c r="K99" s="10"/>
      <c r="L99" s="10"/>
    </row>
    <row r="100" spans="1:12" ht="12.75">
      <c r="A100" s="10"/>
      <c r="B100" s="58"/>
      <c r="C100" s="10"/>
      <c r="D100" s="10"/>
      <c r="E100" s="10"/>
      <c r="F100" s="10"/>
      <c r="G100" s="10"/>
      <c r="H100" s="21"/>
      <c r="I100" s="10"/>
      <c r="J100" s="10"/>
      <c r="K100" s="10"/>
      <c r="L100" s="10"/>
    </row>
    <row r="101" spans="1:12" ht="12.75">
      <c r="A101" s="10"/>
      <c r="B101" s="58"/>
      <c r="C101" s="10"/>
      <c r="D101" s="10"/>
      <c r="E101" s="10"/>
      <c r="F101" s="10"/>
      <c r="G101" s="10"/>
      <c r="H101" s="21"/>
      <c r="I101" s="10"/>
      <c r="J101" s="10"/>
      <c r="K101" s="10"/>
      <c r="L101" s="10"/>
    </row>
    <row r="102" spans="1:12" ht="12.75">
      <c r="A102" s="10"/>
      <c r="B102" s="58"/>
      <c r="C102" s="10"/>
      <c r="D102" s="10"/>
      <c r="E102" s="10"/>
      <c r="F102" s="10"/>
      <c r="G102" s="10"/>
      <c r="H102" s="21"/>
      <c r="I102" s="10"/>
      <c r="J102" s="10"/>
      <c r="K102" s="10"/>
      <c r="L102" s="10"/>
    </row>
    <row r="103" spans="1:12" ht="12.75">
      <c r="A103" s="10"/>
      <c r="B103" s="58"/>
      <c r="C103" s="10"/>
      <c r="D103" s="10"/>
      <c r="E103" s="10"/>
      <c r="F103" s="10"/>
      <c r="G103" s="10"/>
      <c r="H103" s="21"/>
      <c r="I103" s="10"/>
      <c r="J103" s="10"/>
      <c r="K103" s="10"/>
      <c r="L103" s="10"/>
    </row>
    <row r="104" spans="1:12" ht="12.75">
      <c r="A104" s="10"/>
      <c r="B104" s="58"/>
      <c r="C104" s="10"/>
      <c r="D104" s="10"/>
      <c r="E104" s="10"/>
      <c r="F104" s="10"/>
      <c r="G104" s="10"/>
      <c r="H104" s="21"/>
      <c r="I104" s="10"/>
      <c r="J104" s="10"/>
      <c r="K104" s="10"/>
      <c r="L104" s="10"/>
    </row>
    <row r="105" spans="1:12" ht="12.75">
      <c r="A105" s="10"/>
      <c r="B105" s="58"/>
      <c r="C105" s="10"/>
      <c r="D105" s="10"/>
      <c r="E105" s="10"/>
      <c r="F105" s="10"/>
      <c r="G105" s="10"/>
      <c r="H105" s="21"/>
      <c r="I105" s="10"/>
      <c r="J105" s="10"/>
      <c r="K105" s="10"/>
      <c r="L105" s="10"/>
    </row>
    <row r="106" spans="1:12" ht="12.75">
      <c r="A106" s="10"/>
      <c r="B106" s="58"/>
      <c r="C106" s="10"/>
      <c r="D106" s="10"/>
      <c r="E106" s="10"/>
      <c r="F106" s="10"/>
      <c r="G106" s="10"/>
      <c r="H106" s="21"/>
      <c r="I106" s="10"/>
      <c r="J106" s="10"/>
      <c r="K106" s="10"/>
      <c r="L106" s="10"/>
    </row>
    <row r="107" spans="1:12" ht="12.75">
      <c r="A107" s="10"/>
      <c r="B107" s="58"/>
      <c r="C107" s="10"/>
      <c r="D107" s="10"/>
      <c r="E107" s="10"/>
      <c r="F107" s="10"/>
      <c r="G107" s="10"/>
      <c r="H107" s="21"/>
      <c r="I107" s="10"/>
      <c r="J107" s="10"/>
      <c r="K107" s="10"/>
      <c r="L107" s="10"/>
    </row>
    <row r="108" spans="1:12" ht="12.75">
      <c r="A108" s="10"/>
      <c r="B108" s="58"/>
      <c r="C108" s="10"/>
      <c r="D108" s="10"/>
      <c r="E108" s="10"/>
      <c r="F108" s="10"/>
      <c r="G108" s="10"/>
      <c r="H108" s="21"/>
      <c r="I108" s="10"/>
      <c r="J108" s="10"/>
      <c r="K108" s="10"/>
      <c r="L108" s="10"/>
    </row>
    <row r="109" spans="1:12" ht="12.75">
      <c r="A109" s="10"/>
      <c r="B109" s="58"/>
      <c r="C109" s="10"/>
      <c r="D109" s="10"/>
      <c r="E109" s="10"/>
      <c r="F109" s="10"/>
      <c r="G109" s="10"/>
      <c r="H109" s="21"/>
      <c r="I109" s="10"/>
      <c r="J109" s="10"/>
      <c r="K109" s="10"/>
      <c r="L109" s="10"/>
    </row>
    <row r="110" spans="1:12" ht="12.75">
      <c r="A110" s="10"/>
      <c r="B110" s="58"/>
      <c r="C110" s="10"/>
      <c r="D110" s="10"/>
      <c r="E110" s="10"/>
      <c r="F110" s="10"/>
      <c r="G110" s="10"/>
      <c r="H110" s="21"/>
      <c r="I110" s="10"/>
      <c r="J110" s="10"/>
      <c r="K110" s="10"/>
      <c r="L110" s="10"/>
    </row>
    <row r="111" spans="1:12" ht="12.75">
      <c r="A111" s="10"/>
      <c r="B111" s="58"/>
      <c r="C111" s="10"/>
      <c r="D111" s="10"/>
      <c r="E111" s="10"/>
      <c r="F111" s="10"/>
      <c r="G111" s="10"/>
      <c r="H111" s="21"/>
      <c r="I111" s="10"/>
      <c r="J111" s="10"/>
      <c r="K111" s="10"/>
      <c r="L111" s="10"/>
    </row>
    <row r="112" spans="1:12" ht="12.75">
      <c r="A112" s="10"/>
      <c r="B112" s="58"/>
      <c r="C112" s="10"/>
      <c r="D112" s="10"/>
      <c r="E112" s="10"/>
      <c r="F112" s="10"/>
      <c r="G112" s="10"/>
      <c r="H112" s="21"/>
      <c r="I112" s="10"/>
      <c r="J112" s="10"/>
      <c r="K112" s="10"/>
      <c r="L112" s="10"/>
    </row>
    <row r="113" spans="1:12" ht="12.75">
      <c r="A113" s="10"/>
      <c r="B113" s="58"/>
      <c r="C113" s="10"/>
      <c r="D113" s="10"/>
      <c r="E113" s="10"/>
      <c r="F113" s="10"/>
      <c r="G113" s="10"/>
      <c r="H113" s="21"/>
      <c r="I113" s="10"/>
      <c r="J113" s="10"/>
      <c r="K113" s="10"/>
      <c r="L113" s="10"/>
    </row>
    <row r="114" spans="1:12" ht="12.75">
      <c r="A114" s="10"/>
      <c r="B114" s="58"/>
      <c r="C114" s="10"/>
      <c r="D114" s="10"/>
      <c r="E114" s="10"/>
      <c r="F114" s="10"/>
      <c r="G114" s="10"/>
      <c r="H114" s="21"/>
      <c r="I114" s="10"/>
      <c r="J114" s="10"/>
      <c r="K114" s="10"/>
      <c r="L114" s="10"/>
    </row>
    <row r="115" spans="1:12" ht="12.75">
      <c r="A115" s="10"/>
      <c r="B115" s="58"/>
      <c r="C115" s="10"/>
      <c r="D115" s="10"/>
      <c r="E115" s="10"/>
      <c r="F115" s="10"/>
      <c r="G115" s="10"/>
      <c r="H115" s="21"/>
      <c r="I115" s="10"/>
      <c r="J115" s="10"/>
      <c r="K115" s="10"/>
      <c r="L115" s="10"/>
    </row>
    <row r="116" spans="1:12" ht="12.75">
      <c r="A116" s="10"/>
      <c r="B116" s="58"/>
      <c r="C116" s="10"/>
      <c r="D116" s="10"/>
      <c r="E116" s="10"/>
      <c r="F116" s="10"/>
      <c r="G116" s="10"/>
      <c r="H116" s="21"/>
      <c r="I116" s="10"/>
      <c r="J116" s="10"/>
      <c r="K116" s="10"/>
      <c r="L116" s="10"/>
    </row>
    <row r="117" spans="1:12" ht="12.75">
      <c r="A117" s="10"/>
      <c r="B117" s="58"/>
      <c r="C117" s="10"/>
      <c r="D117" s="10"/>
      <c r="E117" s="10"/>
      <c r="F117" s="10"/>
      <c r="G117" s="10"/>
      <c r="H117" s="21"/>
      <c r="I117" s="10"/>
      <c r="J117" s="10"/>
      <c r="K117" s="10"/>
      <c r="L117" s="10"/>
    </row>
    <row r="118" spans="1:12" ht="12.75">
      <c r="A118" s="10"/>
      <c r="B118" s="58"/>
      <c r="C118" s="10"/>
      <c r="D118" s="10"/>
      <c r="E118" s="10"/>
      <c r="F118" s="10"/>
      <c r="G118" s="10"/>
      <c r="H118" s="21"/>
      <c r="I118" s="10"/>
      <c r="J118" s="10"/>
      <c r="K118" s="10"/>
      <c r="L118" s="10"/>
    </row>
    <row r="119" spans="1:12" ht="12.75">
      <c r="A119" s="10"/>
      <c r="B119" s="58"/>
      <c r="C119" s="10"/>
      <c r="D119" s="10"/>
      <c r="E119" s="10"/>
      <c r="F119" s="10"/>
      <c r="G119" s="10"/>
      <c r="H119" s="21"/>
      <c r="I119" s="10"/>
      <c r="J119" s="10"/>
      <c r="K119" s="10"/>
      <c r="L119" s="10"/>
    </row>
    <row r="120" spans="1:12" ht="12.75">
      <c r="A120" s="10"/>
      <c r="B120" s="58"/>
      <c r="C120" s="10"/>
      <c r="D120" s="10"/>
      <c r="E120" s="10"/>
      <c r="F120" s="10"/>
      <c r="G120" s="10"/>
      <c r="H120" s="21"/>
      <c r="I120" s="10"/>
      <c r="J120" s="10"/>
      <c r="K120" s="10"/>
      <c r="L120" s="10"/>
    </row>
    <row r="121" spans="1:12" ht="12.75">
      <c r="A121" s="10"/>
      <c r="B121" s="58"/>
      <c r="C121" s="10"/>
      <c r="D121" s="10"/>
      <c r="E121" s="10"/>
      <c r="F121" s="10"/>
      <c r="G121" s="10"/>
      <c r="H121" s="21"/>
      <c r="I121" s="10"/>
      <c r="J121" s="10"/>
      <c r="K121" s="10"/>
      <c r="L121" s="10"/>
    </row>
    <row r="122" spans="1:12" ht="12.75">
      <c r="A122" s="10"/>
      <c r="B122" s="58"/>
      <c r="C122" s="10"/>
      <c r="D122" s="10"/>
      <c r="E122" s="10"/>
      <c r="F122" s="10"/>
      <c r="G122" s="10"/>
      <c r="H122" s="21"/>
      <c r="I122" s="10"/>
      <c r="J122" s="10"/>
      <c r="K122" s="10"/>
      <c r="L122" s="10"/>
    </row>
    <row r="123" spans="1:12" ht="12.75">
      <c r="A123" s="10"/>
      <c r="B123" s="58"/>
      <c r="C123" s="10"/>
      <c r="D123" s="10"/>
      <c r="E123" s="10"/>
      <c r="F123" s="10"/>
      <c r="G123" s="10"/>
      <c r="H123" s="21"/>
      <c r="I123" s="10"/>
      <c r="J123" s="10"/>
      <c r="K123" s="10"/>
      <c r="L123" s="10"/>
    </row>
    <row r="124" spans="1:12" ht="12.75">
      <c r="A124" s="10"/>
      <c r="B124" s="58"/>
      <c r="C124" s="10"/>
      <c r="D124" s="10"/>
      <c r="E124" s="10"/>
      <c r="F124" s="10"/>
      <c r="G124" s="10"/>
      <c r="H124" s="21"/>
      <c r="I124" s="10"/>
      <c r="J124" s="10"/>
      <c r="K124" s="10"/>
      <c r="L124" s="10"/>
    </row>
    <row r="125" spans="1:12" ht="12.75">
      <c r="A125" s="10"/>
      <c r="B125" s="58"/>
      <c r="C125" s="10"/>
      <c r="D125" s="10"/>
      <c r="E125" s="10"/>
      <c r="F125" s="10"/>
      <c r="G125" s="10"/>
      <c r="H125" s="21"/>
      <c r="I125" s="10"/>
      <c r="J125" s="10"/>
      <c r="K125" s="10"/>
      <c r="L125" s="10"/>
    </row>
    <row r="126" spans="1:12" ht="12.75">
      <c r="A126" s="10"/>
      <c r="B126" s="58"/>
      <c r="C126" s="10"/>
      <c r="D126" s="10"/>
      <c r="E126" s="10"/>
      <c r="F126" s="10"/>
      <c r="G126" s="10"/>
      <c r="H126" s="21"/>
      <c r="I126" s="10"/>
      <c r="J126" s="10"/>
      <c r="K126" s="10"/>
      <c r="L126" s="10"/>
    </row>
    <row r="127" spans="1:12" ht="12.75">
      <c r="A127" s="10"/>
      <c r="B127" s="58"/>
      <c r="C127" s="10"/>
      <c r="D127" s="10"/>
      <c r="E127" s="10"/>
      <c r="F127" s="10"/>
      <c r="G127" s="10"/>
      <c r="H127" s="21"/>
      <c r="I127" s="10"/>
      <c r="J127" s="10"/>
      <c r="K127" s="10"/>
      <c r="L127" s="10"/>
    </row>
    <row r="128" spans="1:12" ht="12.75">
      <c r="A128" s="10"/>
      <c r="B128" s="58"/>
      <c r="C128" s="10"/>
      <c r="D128" s="10"/>
      <c r="E128" s="10"/>
      <c r="F128" s="10"/>
      <c r="G128" s="10"/>
      <c r="H128" s="21"/>
      <c r="I128" s="10"/>
      <c r="J128" s="10"/>
      <c r="K128" s="10"/>
      <c r="L128" s="10"/>
    </row>
    <row r="129" spans="1:12" ht="12.75">
      <c r="A129" s="10"/>
      <c r="B129" s="58"/>
      <c r="C129" s="10"/>
      <c r="D129" s="10"/>
      <c r="E129" s="10"/>
      <c r="F129" s="10"/>
      <c r="G129" s="10"/>
      <c r="H129" s="21"/>
      <c r="I129" s="10"/>
      <c r="J129" s="10"/>
      <c r="K129" s="10"/>
      <c r="L129" s="10"/>
    </row>
    <row r="130" spans="1:12" ht="12.75">
      <c r="A130" s="10"/>
      <c r="B130" s="58"/>
      <c r="C130" s="10"/>
      <c r="D130" s="10"/>
      <c r="E130" s="10"/>
      <c r="F130" s="10"/>
      <c r="G130" s="10"/>
      <c r="H130" s="21"/>
      <c r="I130" s="10"/>
      <c r="J130" s="10"/>
      <c r="K130" s="10"/>
      <c r="L130" s="10"/>
    </row>
    <row r="131" spans="1:12" ht="12.75">
      <c r="A131" s="10"/>
      <c r="B131" s="58"/>
      <c r="C131" s="10"/>
      <c r="D131" s="10"/>
      <c r="E131" s="10"/>
      <c r="F131" s="10"/>
      <c r="G131" s="10"/>
      <c r="H131" s="21"/>
      <c r="I131" s="10"/>
      <c r="J131" s="10"/>
      <c r="K131" s="10"/>
      <c r="L131" s="10"/>
    </row>
    <row r="132" spans="1:12" ht="12.75">
      <c r="A132" s="10"/>
      <c r="B132" s="58"/>
      <c r="C132" s="10"/>
      <c r="D132" s="10"/>
      <c r="E132" s="10"/>
      <c r="F132" s="10"/>
      <c r="G132" s="10"/>
      <c r="H132" s="21"/>
      <c r="I132" s="10"/>
      <c r="J132" s="10"/>
      <c r="K132" s="10"/>
      <c r="L132" s="10"/>
    </row>
    <row r="133" spans="1:12" ht="12.75">
      <c r="A133" s="10"/>
      <c r="B133" s="58"/>
      <c r="C133" s="10"/>
      <c r="D133" s="10"/>
      <c r="E133" s="10"/>
      <c r="F133" s="10"/>
      <c r="G133" s="10"/>
      <c r="H133" s="21"/>
      <c r="I133" s="10"/>
      <c r="J133" s="10"/>
      <c r="K133" s="10"/>
      <c r="L133" s="10"/>
    </row>
    <row r="134" spans="1:12" ht="12.75">
      <c r="A134" s="10"/>
      <c r="B134" s="58"/>
      <c r="C134" s="10"/>
      <c r="D134" s="10"/>
      <c r="E134" s="10"/>
      <c r="F134" s="10"/>
      <c r="G134" s="10"/>
      <c r="H134" s="21"/>
      <c r="I134" s="10"/>
      <c r="J134" s="10"/>
      <c r="K134" s="10"/>
      <c r="L134" s="10"/>
    </row>
    <row r="135" spans="1:12" ht="12.75">
      <c r="A135" s="10"/>
      <c r="B135" s="58"/>
      <c r="C135" s="10"/>
      <c r="D135" s="10"/>
      <c r="E135" s="10"/>
      <c r="F135" s="10"/>
      <c r="G135" s="10"/>
      <c r="H135" s="21"/>
      <c r="I135" s="10"/>
      <c r="J135" s="10"/>
      <c r="K135" s="10"/>
      <c r="L135" s="10"/>
    </row>
    <row r="136" spans="1:12" ht="12.75">
      <c r="A136" s="10"/>
      <c r="B136" s="58"/>
      <c r="C136" s="10"/>
      <c r="D136" s="10"/>
      <c r="E136" s="10"/>
      <c r="F136" s="10"/>
      <c r="G136" s="10"/>
      <c r="H136" s="21"/>
      <c r="I136" s="10"/>
      <c r="J136" s="10"/>
      <c r="K136" s="10"/>
      <c r="L136" s="10"/>
    </row>
    <row r="137" spans="1:12" ht="12.75">
      <c r="A137" s="10"/>
      <c r="B137" s="58"/>
      <c r="C137" s="10"/>
      <c r="D137" s="10"/>
      <c r="E137" s="10"/>
      <c r="F137" s="10"/>
      <c r="G137" s="10"/>
      <c r="H137" s="21"/>
      <c r="I137" s="10"/>
      <c r="J137" s="10"/>
      <c r="K137" s="10"/>
      <c r="L137" s="10"/>
    </row>
    <row r="138" spans="1:12" ht="12.75">
      <c r="A138" s="10"/>
      <c r="B138" s="58"/>
      <c r="C138" s="10"/>
      <c r="D138" s="10"/>
      <c r="E138" s="10"/>
      <c r="F138" s="10"/>
      <c r="G138" s="10"/>
      <c r="H138" s="21"/>
      <c r="I138" s="10"/>
      <c r="J138" s="10"/>
      <c r="K138" s="10"/>
      <c r="L138" s="10"/>
    </row>
    <row r="139" spans="1:12" ht="12.75">
      <c r="A139" s="10"/>
      <c r="B139" s="58"/>
      <c r="C139" s="10"/>
      <c r="D139" s="10"/>
      <c r="E139" s="10"/>
      <c r="F139" s="10"/>
      <c r="G139" s="10"/>
      <c r="H139" s="21"/>
      <c r="I139" s="10"/>
      <c r="J139" s="10"/>
      <c r="K139" s="10"/>
      <c r="L139" s="10"/>
    </row>
    <row r="140" spans="1:12" ht="12.75">
      <c r="A140" s="10"/>
      <c r="B140" s="58"/>
      <c r="C140" s="10"/>
      <c r="D140" s="10"/>
      <c r="E140" s="10"/>
      <c r="F140" s="10"/>
      <c r="G140" s="10"/>
      <c r="H140" s="21"/>
      <c r="I140" s="10"/>
      <c r="J140" s="10"/>
      <c r="K140" s="10"/>
      <c r="L140" s="10"/>
    </row>
    <row r="141" spans="1:12" ht="12.75">
      <c r="A141" s="10"/>
      <c r="B141" s="58"/>
      <c r="C141" s="10"/>
      <c r="D141" s="10"/>
      <c r="E141" s="10"/>
      <c r="F141" s="10"/>
      <c r="G141" s="10"/>
      <c r="H141" s="21"/>
      <c r="I141" s="10"/>
      <c r="J141" s="10"/>
      <c r="K141" s="10"/>
      <c r="L141" s="10"/>
    </row>
    <row r="142" spans="1:12" ht="12.75">
      <c r="A142" s="10"/>
      <c r="B142" s="58"/>
      <c r="C142" s="10"/>
      <c r="D142" s="10"/>
      <c r="E142" s="10"/>
      <c r="F142" s="10"/>
      <c r="G142" s="10"/>
      <c r="H142" s="21"/>
      <c r="I142" s="10"/>
      <c r="J142" s="10"/>
      <c r="K142" s="10"/>
      <c r="L142" s="10"/>
    </row>
    <row r="143" spans="1:12" ht="12.75">
      <c r="A143" s="10"/>
      <c r="B143" s="58"/>
      <c r="C143" s="10"/>
      <c r="D143" s="10"/>
      <c r="E143" s="10"/>
      <c r="F143" s="10"/>
      <c r="G143" s="10"/>
      <c r="H143" s="21"/>
      <c r="I143" s="10"/>
      <c r="J143" s="10"/>
      <c r="K143" s="10"/>
      <c r="L143" s="10"/>
    </row>
    <row r="144" spans="1:12" ht="12.75">
      <c r="A144" s="10"/>
      <c r="B144" s="58"/>
      <c r="C144" s="10"/>
      <c r="D144" s="10"/>
      <c r="E144" s="10"/>
      <c r="F144" s="10"/>
      <c r="G144" s="10"/>
      <c r="H144" s="21"/>
      <c r="I144" s="10"/>
      <c r="J144" s="10"/>
      <c r="K144" s="10"/>
      <c r="L144" s="10"/>
    </row>
    <row r="145" spans="1:12" ht="12.75">
      <c r="A145" s="10"/>
      <c r="B145" s="58"/>
      <c r="C145" s="10"/>
      <c r="D145" s="10"/>
      <c r="E145" s="10"/>
      <c r="F145" s="10"/>
      <c r="G145" s="10"/>
      <c r="H145" s="21"/>
      <c r="I145" s="10"/>
      <c r="J145" s="10"/>
      <c r="K145" s="10"/>
      <c r="L145" s="10"/>
    </row>
    <row r="146" spans="1:12" ht="12.75">
      <c r="A146" s="10"/>
      <c r="B146" s="58"/>
      <c r="C146" s="10"/>
      <c r="D146" s="10"/>
      <c r="E146" s="10"/>
      <c r="F146" s="10"/>
      <c r="G146" s="10"/>
      <c r="H146" s="21"/>
      <c r="I146" s="10"/>
      <c r="J146" s="10"/>
      <c r="K146" s="10"/>
      <c r="L146" s="10"/>
    </row>
    <row r="147" spans="1:12" ht="12.75">
      <c r="A147" s="10"/>
      <c r="B147" s="58"/>
      <c r="C147" s="10"/>
      <c r="D147" s="10"/>
      <c r="E147" s="10"/>
      <c r="F147" s="10"/>
      <c r="G147" s="10"/>
      <c r="H147" s="21"/>
      <c r="I147" s="10"/>
      <c r="J147" s="10"/>
      <c r="K147" s="10"/>
      <c r="L147" s="10"/>
    </row>
    <row r="148" spans="1:12" ht="12.75">
      <c r="A148" s="10"/>
      <c r="B148" s="58"/>
      <c r="C148" s="10"/>
      <c r="D148" s="10"/>
      <c r="E148" s="10"/>
      <c r="F148" s="10"/>
      <c r="G148" s="10"/>
      <c r="H148" s="21"/>
      <c r="I148" s="10"/>
      <c r="J148" s="10"/>
      <c r="K148" s="10"/>
      <c r="L148" s="10"/>
    </row>
    <row r="149" spans="1:12" ht="12.75">
      <c r="A149" s="10"/>
      <c r="B149" s="58"/>
      <c r="C149" s="10"/>
      <c r="D149" s="10"/>
      <c r="E149" s="10"/>
      <c r="F149" s="10"/>
      <c r="G149" s="10"/>
      <c r="H149" s="21"/>
      <c r="I149" s="10"/>
      <c r="J149" s="10"/>
      <c r="K149" s="10"/>
      <c r="L149" s="10"/>
    </row>
    <row r="150" spans="1:12" ht="12.75">
      <c r="A150" s="10"/>
      <c r="B150" s="58"/>
      <c r="C150" s="10"/>
      <c r="D150" s="10"/>
      <c r="E150" s="10"/>
      <c r="F150" s="10"/>
      <c r="G150" s="10"/>
      <c r="H150" s="21"/>
      <c r="I150" s="10"/>
      <c r="J150" s="10"/>
      <c r="K150" s="10"/>
      <c r="L150" s="10"/>
    </row>
    <row r="151" spans="1:12" ht="12.75">
      <c r="A151" s="10"/>
      <c r="B151" s="58"/>
      <c r="C151" s="10"/>
      <c r="D151" s="10"/>
      <c r="E151" s="10"/>
      <c r="F151" s="10"/>
      <c r="G151" s="10"/>
      <c r="H151" s="21"/>
      <c r="I151" s="10"/>
      <c r="J151" s="10"/>
      <c r="K151" s="10"/>
      <c r="L151" s="10"/>
    </row>
    <row r="152" spans="1:12" ht="12.75">
      <c r="A152" s="10"/>
      <c r="B152" s="58"/>
      <c r="C152" s="10"/>
      <c r="D152" s="10"/>
      <c r="E152" s="10"/>
      <c r="F152" s="10"/>
      <c r="G152" s="10"/>
      <c r="H152" s="21"/>
      <c r="I152" s="10"/>
      <c r="J152" s="10"/>
      <c r="K152" s="10"/>
      <c r="L152" s="10"/>
    </row>
    <row r="153" spans="1:12" ht="12.75">
      <c r="A153" s="10"/>
      <c r="B153" s="58"/>
      <c r="C153" s="10"/>
      <c r="D153" s="10"/>
      <c r="E153" s="10"/>
      <c r="F153" s="10"/>
      <c r="G153" s="10"/>
      <c r="H153" s="21"/>
      <c r="I153" s="10"/>
      <c r="J153" s="10"/>
      <c r="K153" s="10"/>
      <c r="L153" s="10"/>
    </row>
    <row r="154" spans="1:12" ht="12.75">
      <c r="A154" s="10"/>
      <c r="B154" s="58"/>
      <c r="C154" s="10"/>
      <c r="D154" s="10"/>
      <c r="E154" s="10"/>
      <c r="F154" s="10"/>
      <c r="G154" s="10"/>
      <c r="H154" s="21"/>
      <c r="I154" s="10"/>
      <c r="J154" s="10"/>
      <c r="K154" s="10"/>
      <c r="L154" s="10"/>
    </row>
    <row r="155" spans="1:12" ht="12.75">
      <c r="A155" s="10"/>
      <c r="B155" s="58"/>
      <c r="C155" s="10"/>
      <c r="D155" s="10"/>
      <c r="E155" s="10"/>
      <c r="F155" s="10"/>
      <c r="G155" s="10"/>
      <c r="H155" s="21"/>
      <c r="I155" s="10"/>
      <c r="J155" s="10"/>
      <c r="K155" s="10"/>
      <c r="L155" s="10"/>
    </row>
    <row r="156" spans="1:12" ht="12.75">
      <c r="A156" s="10"/>
      <c r="B156" s="58"/>
      <c r="C156" s="10"/>
      <c r="D156" s="10"/>
      <c r="E156" s="10"/>
      <c r="F156" s="10"/>
      <c r="G156" s="10"/>
      <c r="H156" s="21"/>
      <c r="I156" s="10"/>
      <c r="J156" s="10"/>
      <c r="K156" s="10"/>
      <c r="L156" s="10"/>
    </row>
    <row r="157" spans="1:12" ht="12.75">
      <c r="A157" s="10"/>
      <c r="B157" s="58"/>
      <c r="C157" s="10"/>
      <c r="D157" s="10"/>
      <c r="E157" s="10"/>
      <c r="F157" s="10"/>
      <c r="G157" s="10"/>
      <c r="H157" s="21"/>
      <c r="I157" s="10"/>
      <c r="J157" s="10"/>
      <c r="K157" s="10"/>
      <c r="L157" s="10"/>
    </row>
    <row r="158" spans="1:12" ht="12.75">
      <c r="A158" s="10"/>
      <c r="B158" s="58"/>
      <c r="C158" s="10"/>
      <c r="D158" s="10"/>
      <c r="E158" s="10"/>
      <c r="F158" s="10"/>
      <c r="G158" s="10"/>
      <c r="H158" s="21"/>
      <c r="I158" s="10"/>
      <c r="J158" s="10"/>
      <c r="K158" s="10"/>
      <c r="L158" s="10"/>
    </row>
    <row r="159" spans="1:12" ht="12.75">
      <c r="A159" s="10"/>
      <c r="B159" s="58"/>
      <c r="C159" s="10"/>
      <c r="D159" s="10"/>
      <c r="E159" s="10"/>
      <c r="F159" s="10"/>
      <c r="G159" s="10"/>
      <c r="H159" s="21"/>
      <c r="I159" s="10"/>
      <c r="J159" s="10"/>
      <c r="K159" s="10"/>
      <c r="L159" s="10"/>
    </row>
    <row r="160" spans="1:12" ht="12.75">
      <c r="A160" s="10"/>
      <c r="B160" s="58"/>
      <c r="C160" s="10"/>
      <c r="D160" s="10"/>
      <c r="E160" s="10"/>
      <c r="F160" s="10"/>
      <c r="G160" s="10"/>
      <c r="H160" s="21"/>
      <c r="I160" s="10"/>
      <c r="J160" s="10"/>
      <c r="K160" s="10"/>
      <c r="L160" s="10"/>
    </row>
    <row r="161" spans="1:12" ht="12.75">
      <c r="A161" s="10"/>
      <c r="B161" s="58"/>
      <c r="C161" s="10"/>
      <c r="D161" s="10"/>
      <c r="E161" s="10"/>
      <c r="F161" s="10"/>
      <c r="G161" s="10"/>
      <c r="H161" s="21"/>
      <c r="I161" s="10"/>
      <c r="J161" s="10"/>
      <c r="K161" s="10"/>
      <c r="L161" s="10"/>
    </row>
    <row r="162" spans="1:12" ht="12.75">
      <c r="A162" s="10"/>
      <c r="B162" s="58"/>
      <c r="C162" s="10"/>
      <c r="D162" s="10"/>
      <c r="E162" s="10"/>
      <c r="F162" s="10"/>
      <c r="G162" s="10"/>
      <c r="H162" s="21"/>
      <c r="I162" s="10"/>
      <c r="J162" s="10"/>
      <c r="K162" s="10"/>
      <c r="L162" s="10"/>
    </row>
    <row r="163" spans="1:12" ht="12.75">
      <c r="A163" s="10"/>
      <c r="B163" s="58"/>
      <c r="C163" s="10"/>
      <c r="D163" s="10"/>
      <c r="E163" s="10"/>
      <c r="F163" s="10"/>
      <c r="G163" s="10"/>
      <c r="H163" s="21"/>
      <c r="I163" s="10"/>
      <c r="J163" s="10"/>
      <c r="K163" s="10"/>
      <c r="L163" s="10"/>
    </row>
    <row r="164" spans="1:12" ht="12.75">
      <c r="A164" s="10"/>
      <c r="B164" s="58"/>
      <c r="C164" s="10"/>
      <c r="D164" s="10"/>
      <c r="E164" s="10"/>
      <c r="F164" s="10"/>
      <c r="G164" s="10"/>
      <c r="H164" s="21"/>
      <c r="I164" s="10"/>
      <c r="J164" s="10"/>
      <c r="K164" s="10"/>
      <c r="L164" s="10"/>
    </row>
    <row r="165" spans="1:12" ht="12.75">
      <c r="A165" s="10"/>
      <c r="B165" s="58"/>
      <c r="C165" s="10"/>
      <c r="D165" s="10"/>
      <c r="E165" s="10"/>
      <c r="F165" s="10"/>
      <c r="G165" s="10"/>
      <c r="H165" s="21"/>
      <c r="I165" s="10"/>
      <c r="J165" s="10"/>
      <c r="K165" s="10"/>
      <c r="L165" s="10"/>
    </row>
    <row r="166" spans="1:12" ht="12.75">
      <c r="A166" s="10"/>
      <c r="B166" s="58"/>
      <c r="C166" s="10"/>
      <c r="D166" s="10"/>
      <c r="E166" s="10"/>
      <c r="F166" s="10"/>
      <c r="G166" s="10"/>
      <c r="H166" s="21"/>
      <c r="I166" s="10"/>
      <c r="J166" s="10"/>
      <c r="K166" s="10"/>
      <c r="L166" s="10"/>
    </row>
    <row r="167" spans="1:12" ht="12.75">
      <c r="A167" s="10"/>
      <c r="B167" s="58"/>
      <c r="C167" s="10"/>
      <c r="D167" s="10"/>
      <c r="E167" s="10"/>
      <c r="F167" s="10"/>
      <c r="G167" s="10"/>
      <c r="H167" s="21"/>
      <c r="I167" s="10"/>
      <c r="J167" s="10"/>
      <c r="K167" s="10"/>
      <c r="L167" s="10"/>
    </row>
    <row r="168" spans="1:12" ht="12.75">
      <c r="A168" s="10"/>
      <c r="B168" s="58"/>
      <c r="C168" s="10"/>
      <c r="D168" s="10"/>
      <c r="E168" s="10"/>
      <c r="F168" s="10"/>
      <c r="G168" s="10"/>
      <c r="H168" s="21"/>
      <c r="I168" s="10"/>
      <c r="J168" s="10"/>
      <c r="K168" s="10"/>
      <c r="L168" s="10"/>
    </row>
    <row r="169" spans="1:12" ht="12.75">
      <c r="A169" s="10"/>
      <c r="B169" s="58"/>
      <c r="C169" s="10"/>
      <c r="D169" s="10"/>
      <c r="E169" s="10"/>
      <c r="F169" s="10"/>
      <c r="G169" s="10"/>
      <c r="H169" s="21"/>
      <c r="I169" s="10"/>
      <c r="J169" s="10"/>
      <c r="K169" s="10"/>
      <c r="L169" s="10"/>
    </row>
    <row r="170" spans="1:12" ht="12.75">
      <c r="A170" s="10"/>
      <c r="B170" s="58"/>
      <c r="C170" s="10"/>
      <c r="D170" s="10"/>
      <c r="E170" s="10"/>
      <c r="F170" s="10"/>
      <c r="G170" s="10"/>
      <c r="H170" s="21"/>
      <c r="I170" s="10"/>
      <c r="J170" s="10"/>
      <c r="K170" s="10"/>
      <c r="L170" s="10"/>
    </row>
    <row r="171" spans="1:12" ht="12.75">
      <c r="A171" s="10"/>
      <c r="B171" s="58"/>
      <c r="C171" s="10"/>
      <c r="D171" s="10"/>
      <c r="E171" s="10"/>
      <c r="F171" s="10"/>
      <c r="G171" s="10"/>
      <c r="H171" s="21"/>
      <c r="I171" s="10"/>
      <c r="J171" s="10"/>
      <c r="K171" s="10"/>
      <c r="L171" s="10"/>
    </row>
    <row r="172" spans="1:12" ht="12.75">
      <c r="A172" s="10"/>
      <c r="B172" s="58"/>
      <c r="C172" s="10"/>
      <c r="D172" s="10"/>
      <c r="E172" s="10"/>
      <c r="F172" s="10"/>
      <c r="G172" s="10"/>
      <c r="H172" s="21"/>
      <c r="I172" s="10"/>
      <c r="J172" s="10"/>
      <c r="K172" s="10"/>
      <c r="L172" s="10"/>
    </row>
    <row r="173" spans="1:12" ht="12.75">
      <c r="A173" s="10"/>
      <c r="B173" s="58"/>
      <c r="C173" s="10"/>
      <c r="D173" s="10"/>
      <c r="E173" s="10"/>
      <c r="F173" s="10"/>
      <c r="G173" s="10"/>
      <c r="H173" s="21"/>
      <c r="I173" s="10"/>
      <c r="J173" s="10"/>
      <c r="K173" s="10"/>
      <c r="L173" s="10"/>
    </row>
    <row r="174" spans="1:12" ht="12.75">
      <c r="A174" s="10"/>
      <c r="B174" s="58"/>
      <c r="C174" s="10"/>
      <c r="D174" s="10"/>
      <c r="E174" s="10"/>
      <c r="F174" s="10"/>
      <c r="G174" s="10"/>
      <c r="H174" s="21"/>
      <c r="I174" s="10"/>
      <c r="J174" s="10"/>
      <c r="K174" s="10"/>
      <c r="L174" s="10"/>
    </row>
    <row r="175" spans="1:12" ht="12.75">
      <c r="A175" s="10"/>
      <c r="B175" s="58"/>
      <c r="C175" s="10"/>
      <c r="D175" s="10"/>
      <c r="E175" s="10"/>
      <c r="F175" s="10"/>
      <c r="G175" s="10"/>
      <c r="H175" s="21"/>
      <c r="I175" s="10"/>
      <c r="J175" s="10"/>
      <c r="K175" s="10"/>
      <c r="L175" s="10"/>
    </row>
    <row r="176" spans="1:12" ht="12.75">
      <c r="A176" s="10"/>
      <c r="B176" s="58"/>
      <c r="C176" s="10"/>
      <c r="D176" s="10"/>
      <c r="E176" s="10"/>
      <c r="F176" s="10"/>
      <c r="G176" s="10"/>
      <c r="H176" s="21"/>
      <c r="I176" s="10"/>
      <c r="J176" s="10"/>
      <c r="K176" s="10"/>
      <c r="L176" s="10"/>
    </row>
    <row r="177" spans="1:12" ht="12.75">
      <c r="A177" s="10"/>
      <c r="B177" s="58"/>
      <c r="C177" s="10"/>
      <c r="D177" s="10"/>
      <c r="E177" s="10"/>
      <c r="F177" s="10"/>
      <c r="G177" s="10"/>
      <c r="H177" s="21"/>
      <c r="I177" s="10"/>
      <c r="J177" s="10"/>
      <c r="K177" s="10"/>
      <c r="L177" s="10"/>
    </row>
    <row r="178" spans="1:12" ht="12.75">
      <c r="A178" s="10"/>
      <c r="B178" s="58"/>
      <c r="C178" s="10"/>
      <c r="D178" s="10"/>
      <c r="E178" s="10"/>
      <c r="F178" s="10"/>
      <c r="G178" s="10"/>
      <c r="H178" s="21"/>
      <c r="I178" s="10"/>
      <c r="J178" s="10"/>
      <c r="K178" s="10"/>
      <c r="L178" s="10"/>
    </row>
    <row r="179" spans="1:12" ht="12.75">
      <c r="A179" s="10"/>
      <c r="B179" s="58"/>
      <c r="C179" s="10"/>
      <c r="D179" s="10"/>
      <c r="E179" s="10"/>
      <c r="F179" s="10"/>
      <c r="G179" s="10"/>
      <c r="H179" s="21"/>
      <c r="I179" s="10"/>
      <c r="J179" s="10"/>
      <c r="K179" s="10"/>
      <c r="L179" s="10"/>
    </row>
    <row r="180" spans="1:12" ht="12.75">
      <c r="A180" s="10"/>
      <c r="B180" s="58"/>
      <c r="C180" s="10"/>
      <c r="D180" s="10"/>
      <c r="E180" s="10"/>
      <c r="F180" s="10"/>
      <c r="G180" s="10"/>
      <c r="H180" s="21"/>
      <c r="I180" s="10"/>
      <c r="J180" s="10"/>
      <c r="K180" s="10"/>
      <c r="L180" s="10"/>
    </row>
    <row r="181" spans="1:12" ht="12.75">
      <c r="A181" s="10"/>
      <c r="B181" s="58"/>
      <c r="C181" s="10"/>
      <c r="D181" s="10"/>
      <c r="E181" s="10"/>
      <c r="F181" s="10"/>
      <c r="G181" s="10"/>
      <c r="H181" s="21"/>
      <c r="I181" s="10"/>
      <c r="J181" s="10"/>
      <c r="K181" s="10"/>
      <c r="L181" s="10"/>
    </row>
    <row r="182" spans="1:12" ht="12.75">
      <c r="A182" s="10"/>
      <c r="B182" s="58"/>
      <c r="C182" s="10"/>
      <c r="D182" s="10"/>
      <c r="E182" s="10"/>
      <c r="F182" s="10"/>
      <c r="G182" s="10"/>
      <c r="H182" s="21"/>
      <c r="I182" s="10"/>
      <c r="J182" s="10"/>
      <c r="K182" s="10"/>
      <c r="L182" s="10"/>
    </row>
    <row r="183" spans="1:12" ht="12.75">
      <c r="A183" s="10"/>
      <c r="B183" s="58"/>
      <c r="C183" s="10"/>
      <c r="D183" s="10"/>
      <c r="E183" s="10"/>
      <c r="F183" s="10"/>
      <c r="G183" s="10"/>
      <c r="H183" s="21"/>
      <c r="I183" s="10"/>
      <c r="J183" s="10"/>
      <c r="K183" s="10"/>
      <c r="L183" s="10"/>
    </row>
    <row r="184" spans="1:12" ht="12.75">
      <c r="A184" s="10"/>
      <c r="B184" s="58"/>
      <c r="C184" s="10"/>
      <c r="D184" s="10"/>
      <c r="E184" s="10"/>
      <c r="F184" s="10"/>
      <c r="G184" s="10"/>
      <c r="H184" s="21"/>
      <c r="I184" s="10"/>
      <c r="J184" s="10"/>
      <c r="K184" s="10"/>
      <c r="L184" s="10"/>
    </row>
    <row r="185" spans="1:12" ht="12.75">
      <c r="A185" s="10"/>
      <c r="B185" s="58"/>
      <c r="C185" s="10"/>
      <c r="D185" s="10"/>
      <c r="E185" s="10"/>
      <c r="F185" s="10"/>
      <c r="G185" s="10"/>
      <c r="H185" s="21"/>
      <c r="I185" s="10"/>
      <c r="J185" s="10"/>
      <c r="K185" s="10"/>
      <c r="L185" s="10"/>
    </row>
    <row r="186" spans="1:12" ht="12.75">
      <c r="A186" s="10"/>
      <c r="B186" s="58"/>
      <c r="C186" s="10"/>
      <c r="D186" s="10"/>
      <c r="E186" s="10"/>
      <c r="F186" s="10"/>
      <c r="G186" s="10"/>
      <c r="H186" s="21"/>
      <c r="I186" s="10"/>
      <c r="J186" s="10"/>
      <c r="K186" s="10"/>
      <c r="L186" s="10"/>
    </row>
    <row r="187" spans="1:12" ht="12.75">
      <c r="A187" s="10"/>
      <c r="B187" s="58"/>
      <c r="C187" s="10"/>
      <c r="D187" s="10"/>
      <c r="E187" s="10"/>
      <c r="F187" s="10"/>
      <c r="G187" s="10"/>
      <c r="H187" s="21"/>
      <c r="I187" s="10"/>
      <c r="J187" s="10"/>
      <c r="K187" s="10"/>
      <c r="L187" s="10"/>
    </row>
  </sheetData>
  <mergeCells count="1">
    <mergeCell ref="B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3.00390625" style="0" customWidth="1"/>
    <col min="4" max="5" width="11.421875" style="0" customWidth="1"/>
    <col min="6" max="6" width="13.421875" style="0" customWidth="1"/>
    <col min="7" max="7" width="17.28125" style="0" bestFit="1" customWidth="1"/>
    <col min="8" max="16384" width="11.421875" style="0" customWidth="1"/>
  </cols>
  <sheetData>
    <row r="1" spans="1:18" ht="40.5" customHeight="1">
      <c r="A1" s="10"/>
      <c r="B1" s="280" t="s">
        <v>399</v>
      </c>
      <c r="C1" s="280"/>
      <c r="D1" s="280"/>
      <c r="E1" s="280"/>
      <c r="F1" s="28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6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10"/>
      <c r="B3" s="121" t="s">
        <v>400</v>
      </c>
      <c r="C3" s="122" t="s">
        <v>3</v>
      </c>
      <c r="D3" s="122" t="s">
        <v>4</v>
      </c>
      <c r="E3" s="122" t="s">
        <v>5</v>
      </c>
      <c r="F3" s="122" t="s">
        <v>40</v>
      </c>
      <c r="G3" s="122" t="s">
        <v>357</v>
      </c>
      <c r="H3" s="123" t="s">
        <v>358</v>
      </c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0"/>
      <c r="B4" s="124" t="s">
        <v>401</v>
      </c>
      <c r="C4" s="125" t="s">
        <v>10</v>
      </c>
      <c r="D4" s="125" t="s">
        <v>11</v>
      </c>
      <c r="E4" s="125" t="s">
        <v>9</v>
      </c>
      <c r="F4" s="125" t="s">
        <v>10</v>
      </c>
      <c r="G4" s="125" t="s">
        <v>10</v>
      </c>
      <c r="H4" s="126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2.75">
      <c r="A5" s="10"/>
      <c r="B5" s="134" t="s">
        <v>403</v>
      </c>
      <c r="C5" s="127">
        <v>3</v>
      </c>
      <c r="D5" s="127">
        <v>0.3</v>
      </c>
      <c r="E5" s="127" t="s">
        <v>102</v>
      </c>
      <c r="F5" s="127" t="s">
        <v>102</v>
      </c>
      <c r="G5" s="128">
        <v>3.3</v>
      </c>
      <c r="H5" s="129">
        <v>2002</v>
      </c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2.75">
      <c r="A6" s="10"/>
      <c r="B6" s="134" t="s">
        <v>402</v>
      </c>
      <c r="C6" s="127" t="s">
        <v>102</v>
      </c>
      <c r="D6" s="127">
        <v>1</v>
      </c>
      <c r="E6" s="127" t="s">
        <v>102</v>
      </c>
      <c r="F6" s="127">
        <v>1.89</v>
      </c>
      <c r="G6" s="128">
        <v>2.89</v>
      </c>
      <c r="H6" s="130">
        <v>2002</v>
      </c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10"/>
      <c r="B7" s="136" t="s">
        <v>195</v>
      </c>
      <c r="C7" s="137">
        <v>3</v>
      </c>
      <c r="D7" s="137">
        <v>1.3</v>
      </c>
      <c r="E7" s="137">
        <v>0</v>
      </c>
      <c r="F7" s="137">
        <v>1.89</v>
      </c>
      <c r="G7" s="138">
        <v>6.19</v>
      </c>
      <c r="H7" s="139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2.75">
      <c r="A9" s="10"/>
      <c r="B9" s="135" t="s">
        <v>404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5">
      <c r="A10" s="10"/>
      <c r="B10" s="135" t="s">
        <v>196</v>
      </c>
      <c r="C10" s="19"/>
      <c r="D10" s="20"/>
      <c r="E10" s="10"/>
      <c r="F10" s="13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5">
      <c r="A11" s="10"/>
      <c r="B11" s="10"/>
      <c r="C11" s="132"/>
      <c r="D11" s="21"/>
      <c r="E11" s="10"/>
      <c r="F11" s="13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ht="12.75">
      <c r="A65" s="10"/>
    </row>
  </sheetData>
  <mergeCells count="1">
    <mergeCell ref="B1:F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02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8.8515625" style="0" bestFit="1" customWidth="1"/>
    <col min="3" max="3" width="20.00390625" style="0" bestFit="1" customWidth="1"/>
    <col min="4" max="4" width="10.8515625" style="0" customWidth="1"/>
    <col min="5" max="5" width="9.140625" style="8" customWidth="1"/>
    <col min="9" max="9" width="9.140625" style="8" customWidth="1"/>
  </cols>
  <sheetData>
    <row r="1" spans="1:49" ht="60.75" customHeight="1">
      <c r="A1" s="10"/>
      <c r="B1" s="281" t="s">
        <v>405</v>
      </c>
      <c r="C1" s="282"/>
      <c r="D1" s="10"/>
      <c r="E1" s="140"/>
      <c r="F1" s="10"/>
      <c r="G1" s="10"/>
      <c r="H1" s="10"/>
      <c r="I1" s="14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ht="13.5" thickBot="1">
      <c r="A2" s="10"/>
      <c r="B2" s="10"/>
      <c r="C2" s="10"/>
      <c r="D2" s="10"/>
      <c r="E2" s="140"/>
      <c r="F2" s="10"/>
      <c r="G2" s="10"/>
      <c r="H2" s="10"/>
      <c r="I2" s="14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10"/>
      <c r="B3" s="161" t="s">
        <v>239</v>
      </c>
      <c r="C3" s="162" t="s">
        <v>240</v>
      </c>
      <c r="D3" s="163" t="s">
        <v>241</v>
      </c>
      <c r="E3" s="142"/>
      <c r="F3" s="39"/>
      <c r="G3" s="39"/>
      <c r="H3" s="39"/>
      <c r="I3" s="142"/>
      <c r="J3" s="39"/>
      <c r="K3" s="39"/>
      <c r="L3" s="39"/>
      <c r="M3" s="39"/>
      <c r="N3" s="39"/>
      <c r="O3" s="3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2.75">
      <c r="A4" s="10"/>
      <c r="B4" s="143" t="s">
        <v>242</v>
      </c>
      <c r="C4" s="144" t="s">
        <v>94</v>
      </c>
      <c r="D4" s="145" t="s">
        <v>243</v>
      </c>
      <c r="E4" s="142"/>
      <c r="F4" s="39"/>
      <c r="G4" s="39"/>
      <c r="H4" s="39"/>
      <c r="I4" s="142"/>
      <c r="J4" s="39"/>
      <c r="K4" s="39"/>
      <c r="L4" s="39"/>
      <c r="M4" s="39"/>
      <c r="N4" s="39"/>
      <c r="O4" s="3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12.75">
      <c r="A5" s="10"/>
      <c r="B5" s="143" t="s">
        <v>244</v>
      </c>
      <c r="C5" s="144" t="s">
        <v>80</v>
      </c>
      <c r="D5" s="145" t="s">
        <v>245</v>
      </c>
      <c r="E5" s="142"/>
      <c r="F5" s="39"/>
      <c r="G5" s="39"/>
      <c r="H5" s="39"/>
      <c r="I5" s="142"/>
      <c r="J5" s="39"/>
      <c r="K5" s="39"/>
      <c r="L5" s="39"/>
      <c r="M5" s="39"/>
      <c r="N5" s="39"/>
      <c r="O5" s="3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2.75">
      <c r="A6" s="10"/>
      <c r="B6" s="143" t="s">
        <v>246</v>
      </c>
      <c r="C6" s="144" t="s">
        <v>64</v>
      </c>
      <c r="D6" s="145" t="s">
        <v>247</v>
      </c>
      <c r="E6" s="142"/>
      <c r="F6" s="39"/>
      <c r="G6" s="39"/>
      <c r="H6" s="39"/>
      <c r="I6" s="142"/>
      <c r="J6" s="39"/>
      <c r="K6" s="39"/>
      <c r="L6" s="39"/>
      <c r="M6" s="39"/>
      <c r="N6" s="39"/>
      <c r="O6" s="3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10"/>
      <c r="B7" s="143" t="s">
        <v>248</v>
      </c>
      <c r="C7" s="144" t="s">
        <v>78</v>
      </c>
      <c r="D7" s="145" t="s">
        <v>249</v>
      </c>
      <c r="E7" s="142"/>
      <c r="F7" s="39"/>
      <c r="G7" s="39"/>
      <c r="H7" s="39"/>
      <c r="I7" s="142"/>
      <c r="J7" s="39"/>
      <c r="K7" s="39"/>
      <c r="L7" s="39"/>
      <c r="M7" s="39"/>
      <c r="N7" s="39"/>
      <c r="O7" s="3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2.75">
      <c r="A8" s="10"/>
      <c r="B8" s="143" t="s">
        <v>250</v>
      </c>
      <c r="C8" s="144" t="s">
        <v>68</v>
      </c>
      <c r="D8" s="145" t="s">
        <v>247</v>
      </c>
      <c r="E8" s="142"/>
      <c r="F8" s="39"/>
      <c r="G8" s="39"/>
      <c r="H8" s="39"/>
      <c r="I8" s="142"/>
      <c r="J8" s="39"/>
      <c r="K8" s="39"/>
      <c r="L8" s="39"/>
      <c r="M8" s="39"/>
      <c r="N8" s="39"/>
      <c r="O8" s="3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2.75">
      <c r="A9" s="10"/>
      <c r="B9" s="143" t="s">
        <v>251</v>
      </c>
      <c r="C9" s="144" t="s">
        <v>65</v>
      </c>
      <c r="D9" s="145" t="s">
        <v>252</v>
      </c>
      <c r="E9" s="142"/>
      <c r="F9" s="39"/>
      <c r="G9" s="39"/>
      <c r="H9" s="39"/>
      <c r="I9" s="142"/>
      <c r="J9" s="39"/>
      <c r="K9" s="39"/>
      <c r="L9" s="39"/>
      <c r="M9" s="39"/>
      <c r="N9" s="39"/>
      <c r="O9" s="3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12.75">
      <c r="A10" s="10"/>
      <c r="B10" s="143" t="s">
        <v>253</v>
      </c>
      <c r="C10" s="144" t="s">
        <v>58</v>
      </c>
      <c r="D10" s="145" t="s">
        <v>254</v>
      </c>
      <c r="E10" s="142"/>
      <c r="F10" s="39"/>
      <c r="G10" s="39"/>
      <c r="H10" s="39"/>
      <c r="I10" s="142"/>
      <c r="J10" s="39"/>
      <c r="K10" s="39"/>
      <c r="L10" s="39"/>
      <c r="M10" s="39"/>
      <c r="N10" s="39"/>
      <c r="O10" s="3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12.75">
      <c r="A11" s="10"/>
      <c r="B11" s="143" t="s">
        <v>255</v>
      </c>
      <c r="C11" s="144" t="s">
        <v>70</v>
      </c>
      <c r="D11" s="145" t="s">
        <v>256</v>
      </c>
      <c r="E11" s="142"/>
      <c r="F11" s="39"/>
      <c r="G11" s="39"/>
      <c r="H11" s="39"/>
      <c r="I11" s="142"/>
      <c r="J11" s="39"/>
      <c r="K11" s="39"/>
      <c r="L11" s="39"/>
      <c r="M11" s="39"/>
      <c r="N11" s="39"/>
      <c r="O11" s="3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11.25" customHeight="1">
      <c r="A12" s="10"/>
      <c r="B12" s="143" t="s">
        <v>257</v>
      </c>
      <c r="C12" s="144" t="s">
        <v>258</v>
      </c>
      <c r="D12" s="145" t="s">
        <v>259</v>
      </c>
      <c r="E12" s="142"/>
      <c r="F12" s="39"/>
      <c r="G12" s="39"/>
      <c r="H12" s="39"/>
      <c r="I12" s="142"/>
      <c r="J12" s="39"/>
      <c r="K12" s="39"/>
      <c r="L12" s="39"/>
      <c r="M12" s="39"/>
      <c r="N12" s="39"/>
      <c r="O12" s="3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13.5" customHeight="1">
      <c r="A13" s="10"/>
      <c r="B13" s="146" t="s">
        <v>260</v>
      </c>
      <c r="C13" s="144" t="s">
        <v>258</v>
      </c>
      <c r="D13" s="145" t="s">
        <v>249</v>
      </c>
      <c r="E13" s="142"/>
      <c r="F13" s="39"/>
      <c r="G13" s="39"/>
      <c r="H13" s="39"/>
      <c r="I13" s="142"/>
      <c r="J13" s="39"/>
      <c r="K13" s="39"/>
      <c r="L13" s="39"/>
      <c r="M13" s="39"/>
      <c r="N13" s="39"/>
      <c r="O13" s="3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11.25" customHeight="1">
      <c r="A14" s="10"/>
      <c r="B14" s="143" t="s">
        <v>261</v>
      </c>
      <c r="C14" s="144" t="s">
        <v>258</v>
      </c>
      <c r="D14" s="145" t="s">
        <v>249</v>
      </c>
      <c r="E14" s="142"/>
      <c r="F14" s="39"/>
      <c r="G14" s="39"/>
      <c r="H14" s="39"/>
      <c r="I14" s="142"/>
      <c r="J14" s="60"/>
      <c r="K14" s="39"/>
      <c r="L14" s="39"/>
      <c r="M14" s="39"/>
      <c r="N14" s="39"/>
      <c r="O14" s="3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12.75">
      <c r="A15" s="10"/>
      <c r="B15" s="143" t="s">
        <v>262</v>
      </c>
      <c r="C15" s="144" t="s">
        <v>70</v>
      </c>
      <c r="D15" s="145" t="s">
        <v>256</v>
      </c>
      <c r="E15" s="142"/>
      <c r="F15" s="39"/>
      <c r="G15" s="39"/>
      <c r="H15" s="39"/>
      <c r="I15" s="142"/>
      <c r="J15" s="147"/>
      <c r="K15" s="39"/>
      <c r="L15" s="39"/>
      <c r="M15" s="39"/>
      <c r="N15" s="39"/>
      <c r="O15" s="3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12.75">
      <c r="A16" s="10"/>
      <c r="B16" s="143" t="s">
        <v>263</v>
      </c>
      <c r="C16" s="144" t="s">
        <v>95</v>
      </c>
      <c r="D16" s="145" t="s">
        <v>247</v>
      </c>
      <c r="E16" s="142"/>
      <c r="F16" s="39"/>
      <c r="G16" s="39"/>
      <c r="H16" s="39"/>
      <c r="I16" s="142"/>
      <c r="J16" s="39"/>
      <c r="K16" s="39"/>
      <c r="L16" s="39"/>
      <c r="M16" s="39"/>
      <c r="N16" s="39"/>
      <c r="O16" s="3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12.75">
      <c r="A17" s="10"/>
      <c r="B17" s="143" t="s">
        <v>264</v>
      </c>
      <c r="C17" s="144" t="s">
        <v>95</v>
      </c>
      <c r="D17" s="145" t="s">
        <v>265</v>
      </c>
      <c r="E17" s="142"/>
      <c r="F17" s="39"/>
      <c r="G17" s="39"/>
      <c r="H17" s="39"/>
      <c r="I17" s="142"/>
      <c r="J17" s="39"/>
      <c r="K17" s="39"/>
      <c r="L17" s="39"/>
      <c r="M17" s="39"/>
      <c r="N17" s="39"/>
      <c r="O17" s="3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12.75">
      <c r="A18" s="10"/>
      <c r="B18" s="143" t="s">
        <v>266</v>
      </c>
      <c r="C18" s="144" t="s">
        <v>95</v>
      </c>
      <c r="D18" s="145" t="s">
        <v>265</v>
      </c>
      <c r="E18" s="142"/>
      <c r="F18" s="39"/>
      <c r="G18" s="39"/>
      <c r="H18" s="39"/>
      <c r="I18" s="142"/>
      <c r="J18" s="39"/>
      <c r="K18" s="39"/>
      <c r="L18" s="39"/>
      <c r="M18" s="39"/>
      <c r="N18" s="39"/>
      <c r="O18" s="3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12.75">
      <c r="A19" s="10"/>
      <c r="B19" s="143" t="s">
        <v>267</v>
      </c>
      <c r="C19" s="144" t="s">
        <v>95</v>
      </c>
      <c r="D19" s="145" t="s">
        <v>256</v>
      </c>
      <c r="E19" s="142"/>
      <c r="F19" s="39"/>
      <c r="G19" s="39"/>
      <c r="H19" s="39"/>
      <c r="I19" s="142"/>
      <c r="J19" s="39"/>
      <c r="K19" s="39"/>
      <c r="L19" s="39"/>
      <c r="M19" s="39"/>
      <c r="N19" s="39"/>
      <c r="O19" s="3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12.75">
      <c r="A20" s="10"/>
      <c r="B20" s="143" t="s">
        <v>268</v>
      </c>
      <c r="C20" s="144" t="s">
        <v>95</v>
      </c>
      <c r="D20" s="145" t="s">
        <v>269</v>
      </c>
      <c r="E20" s="142"/>
      <c r="F20" s="39"/>
      <c r="G20" s="39"/>
      <c r="H20" s="39"/>
      <c r="I20" s="142"/>
      <c r="J20" s="39"/>
      <c r="K20" s="39"/>
      <c r="L20" s="39"/>
      <c r="M20" s="39"/>
      <c r="N20" s="39"/>
      <c r="O20" s="3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12.75">
      <c r="A21" s="10"/>
      <c r="B21" s="143" t="s">
        <v>270</v>
      </c>
      <c r="C21" s="144" t="s">
        <v>77</v>
      </c>
      <c r="D21" s="145" t="s">
        <v>271</v>
      </c>
      <c r="E21" s="142"/>
      <c r="F21" s="39"/>
      <c r="G21" s="39"/>
      <c r="H21" s="39"/>
      <c r="I21" s="142"/>
      <c r="J21" s="39"/>
      <c r="K21" s="39"/>
      <c r="L21" s="39"/>
      <c r="M21" s="39"/>
      <c r="N21" s="39"/>
      <c r="O21" s="3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ht="12.75">
      <c r="A22" s="10"/>
      <c r="B22" s="143" t="s">
        <v>272</v>
      </c>
      <c r="C22" s="144" t="s">
        <v>75</v>
      </c>
      <c r="D22" s="145" t="s">
        <v>273</v>
      </c>
      <c r="E22" s="142"/>
      <c r="F22" s="39"/>
      <c r="G22" s="39"/>
      <c r="H22" s="39"/>
      <c r="I22" s="142"/>
      <c r="J22" s="39"/>
      <c r="K22" s="39"/>
      <c r="L22" s="39"/>
      <c r="M22" s="39"/>
      <c r="N22" s="39"/>
      <c r="O22" s="3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ht="12.75">
      <c r="A23" s="10"/>
      <c r="B23" s="143" t="s">
        <v>274</v>
      </c>
      <c r="C23" s="144" t="s">
        <v>75</v>
      </c>
      <c r="D23" s="145" t="s">
        <v>252</v>
      </c>
      <c r="E23" s="142"/>
      <c r="F23" s="39"/>
      <c r="G23" s="39"/>
      <c r="H23" s="39"/>
      <c r="I23" s="142"/>
      <c r="J23" s="39"/>
      <c r="K23" s="39"/>
      <c r="L23" s="39"/>
      <c r="M23" s="39"/>
      <c r="N23" s="39"/>
      <c r="O23" s="3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ht="12.75">
      <c r="A24" s="10"/>
      <c r="B24" s="143" t="s">
        <v>275</v>
      </c>
      <c r="C24" s="144" t="s">
        <v>75</v>
      </c>
      <c r="D24" s="145" t="s">
        <v>247</v>
      </c>
      <c r="E24" s="142"/>
      <c r="F24" s="39"/>
      <c r="G24" s="39"/>
      <c r="H24" s="39"/>
      <c r="I24" s="142"/>
      <c r="J24" s="39"/>
      <c r="K24" s="39"/>
      <c r="L24" s="39"/>
      <c r="M24" s="39"/>
      <c r="N24" s="39"/>
      <c r="O24" s="3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ht="12.75">
      <c r="A25" s="10"/>
      <c r="B25" s="143" t="s">
        <v>276</v>
      </c>
      <c r="C25" s="144" t="s">
        <v>75</v>
      </c>
      <c r="D25" s="145" t="s">
        <v>247</v>
      </c>
      <c r="E25" s="142"/>
      <c r="F25" s="39"/>
      <c r="G25" s="39"/>
      <c r="H25" s="39"/>
      <c r="I25" s="142"/>
      <c r="J25" s="39"/>
      <c r="K25" s="39"/>
      <c r="L25" s="39"/>
      <c r="M25" s="39"/>
      <c r="N25" s="39"/>
      <c r="O25" s="3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ht="12.75">
      <c r="A26" s="10"/>
      <c r="B26" s="146" t="s">
        <v>277</v>
      </c>
      <c r="C26" s="144" t="s">
        <v>75</v>
      </c>
      <c r="D26" s="145" t="s">
        <v>278</v>
      </c>
      <c r="E26" s="142"/>
      <c r="F26" s="39"/>
      <c r="G26" s="39"/>
      <c r="H26" s="39"/>
      <c r="I26" s="142"/>
      <c r="J26" s="39"/>
      <c r="K26" s="39"/>
      <c r="L26" s="39"/>
      <c r="M26" s="39"/>
      <c r="N26" s="39"/>
      <c r="O26" s="3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ht="12.75">
      <c r="A27" s="10"/>
      <c r="B27" s="143" t="s">
        <v>279</v>
      </c>
      <c r="C27" s="144" t="s">
        <v>75</v>
      </c>
      <c r="D27" s="145" t="s">
        <v>280</v>
      </c>
      <c r="E27" s="142"/>
      <c r="F27" s="39"/>
      <c r="G27" s="39"/>
      <c r="H27" s="39"/>
      <c r="I27" s="142"/>
      <c r="J27" s="39"/>
      <c r="K27" s="39"/>
      <c r="L27" s="39"/>
      <c r="M27" s="39"/>
      <c r="N27" s="39"/>
      <c r="O27" s="3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12.75">
      <c r="A28" s="10"/>
      <c r="B28" s="143" t="s">
        <v>281</v>
      </c>
      <c r="C28" s="144" t="s">
        <v>75</v>
      </c>
      <c r="D28" s="145" t="s">
        <v>280</v>
      </c>
      <c r="E28" s="142"/>
      <c r="F28" s="39"/>
      <c r="G28" s="39"/>
      <c r="H28" s="39"/>
      <c r="I28" s="142"/>
      <c r="J28" s="60"/>
      <c r="K28" s="39"/>
      <c r="L28" s="39"/>
      <c r="M28" s="39"/>
      <c r="N28" s="39"/>
      <c r="O28" s="3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12.75">
      <c r="A29" s="10"/>
      <c r="B29" s="143" t="s">
        <v>282</v>
      </c>
      <c r="C29" s="144" t="s">
        <v>75</v>
      </c>
      <c r="D29" s="145" t="s">
        <v>283</v>
      </c>
      <c r="E29" s="142"/>
      <c r="F29" s="39"/>
      <c r="G29" s="39"/>
      <c r="H29" s="39"/>
      <c r="I29" s="142"/>
      <c r="J29" s="39"/>
      <c r="K29" s="39"/>
      <c r="L29" s="39"/>
      <c r="M29" s="39"/>
      <c r="N29" s="39"/>
      <c r="O29" s="3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ht="12.75">
      <c r="A30" s="10"/>
      <c r="B30" s="143" t="s">
        <v>284</v>
      </c>
      <c r="C30" s="144" t="s">
        <v>75</v>
      </c>
      <c r="D30" s="145" t="s">
        <v>285</v>
      </c>
      <c r="E30" s="142"/>
      <c r="F30" s="39"/>
      <c r="G30" s="39"/>
      <c r="H30" s="39"/>
      <c r="I30" s="142"/>
      <c r="J30" s="39"/>
      <c r="K30" s="39"/>
      <c r="L30" s="39"/>
      <c r="M30" s="39"/>
      <c r="N30" s="39"/>
      <c r="O30" s="3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12.75">
      <c r="A31" s="10"/>
      <c r="B31" s="143" t="s">
        <v>286</v>
      </c>
      <c r="C31" s="144" t="s">
        <v>75</v>
      </c>
      <c r="D31" s="145" t="s">
        <v>287</v>
      </c>
      <c r="E31" s="142"/>
      <c r="F31" s="39"/>
      <c r="G31" s="39"/>
      <c r="H31" s="39"/>
      <c r="I31" s="142"/>
      <c r="J31" s="39"/>
      <c r="K31" s="39"/>
      <c r="L31" s="39"/>
      <c r="M31" s="39"/>
      <c r="N31" s="39"/>
      <c r="O31" s="3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12.75">
      <c r="A32" s="10"/>
      <c r="B32" s="146" t="s">
        <v>288</v>
      </c>
      <c r="C32" s="144" t="s">
        <v>55</v>
      </c>
      <c r="D32" s="145" t="s">
        <v>269</v>
      </c>
      <c r="E32" s="142"/>
      <c r="F32" s="39"/>
      <c r="G32" s="39"/>
      <c r="H32" s="39"/>
      <c r="I32" s="142"/>
      <c r="J32" s="39"/>
      <c r="K32" s="39"/>
      <c r="L32" s="39"/>
      <c r="M32" s="39"/>
      <c r="N32" s="39"/>
      <c r="O32" s="3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2.75">
      <c r="A33" s="10"/>
      <c r="B33" s="143" t="s">
        <v>289</v>
      </c>
      <c r="C33" s="144" t="s">
        <v>71</v>
      </c>
      <c r="D33" s="145" t="s">
        <v>287</v>
      </c>
      <c r="E33" s="142"/>
      <c r="F33" s="39"/>
      <c r="G33" s="39"/>
      <c r="H33" s="39"/>
      <c r="I33" s="142"/>
      <c r="J33" s="39"/>
      <c r="K33" s="39"/>
      <c r="L33" s="39"/>
      <c r="M33" s="39"/>
      <c r="N33" s="39"/>
      <c r="O33" s="3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ht="12.75">
      <c r="A34" s="10"/>
      <c r="B34" s="143" t="s">
        <v>290</v>
      </c>
      <c r="C34" s="144" t="s">
        <v>63</v>
      </c>
      <c r="D34" s="145" t="s">
        <v>245</v>
      </c>
      <c r="E34" s="142"/>
      <c r="F34" s="39"/>
      <c r="G34" s="39"/>
      <c r="H34" s="39"/>
      <c r="I34" s="142"/>
      <c r="J34" s="39"/>
      <c r="K34" s="39"/>
      <c r="L34" s="39"/>
      <c r="M34" s="39"/>
      <c r="N34" s="39"/>
      <c r="O34" s="3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ht="12.75">
      <c r="A35" s="10"/>
      <c r="B35" s="143" t="s">
        <v>291</v>
      </c>
      <c r="C35" s="144" t="s">
        <v>63</v>
      </c>
      <c r="D35" s="145" t="s">
        <v>292</v>
      </c>
      <c r="E35" s="142"/>
      <c r="F35" s="39"/>
      <c r="G35" s="39"/>
      <c r="H35" s="39"/>
      <c r="I35" s="142"/>
      <c r="J35" s="60"/>
      <c r="K35" s="39"/>
      <c r="L35" s="39"/>
      <c r="M35" s="39"/>
      <c r="N35" s="39"/>
      <c r="O35" s="3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ht="12.75">
      <c r="A36" s="10"/>
      <c r="B36" s="143" t="s">
        <v>293</v>
      </c>
      <c r="C36" s="144" t="s">
        <v>62</v>
      </c>
      <c r="D36" s="145" t="s">
        <v>252</v>
      </c>
      <c r="E36" s="142"/>
      <c r="F36" s="39"/>
      <c r="G36" s="39"/>
      <c r="H36" s="39"/>
      <c r="I36" s="142"/>
      <c r="J36" s="39"/>
      <c r="K36" s="39"/>
      <c r="L36" s="39"/>
      <c r="M36" s="39"/>
      <c r="N36" s="39"/>
      <c r="O36" s="3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ht="12.75">
      <c r="A37" s="10"/>
      <c r="B37" s="143" t="s">
        <v>294</v>
      </c>
      <c r="C37" s="144" t="s">
        <v>63</v>
      </c>
      <c r="D37" s="145" t="s">
        <v>256</v>
      </c>
      <c r="E37" s="142"/>
      <c r="F37" s="39"/>
      <c r="G37" s="39"/>
      <c r="H37" s="39"/>
      <c r="I37" s="142"/>
      <c r="J37" s="39"/>
      <c r="K37" s="39"/>
      <c r="L37" s="39"/>
      <c r="M37" s="39"/>
      <c r="N37" s="39"/>
      <c r="O37" s="39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ht="12.75">
      <c r="A38" s="10"/>
      <c r="B38" s="143" t="s">
        <v>295</v>
      </c>
      <c r="C38" s="144" t="s">
        <v>63</v>
      </c>
      <c r="D38" s="145" t="s">
        <v>296</v>
      </c>
      <c r="E38" s="142"/>
      <c r="F38" s="39"/>
      <c r="G38" s="39"/>
      <c r="H38" s="39"/>
      <c r="I38" s="142"/>
      <c r="J38" s="39"/>
      <c r="K38" s="39"/>
      <c r="L38" s="39"/>
      <c r="M38" s="39"/>
      <c r="N38" s="39"/>
      <c r="O38" s="3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ht="12.75">
      <c r="A39" s="10"/>
      <c r="B39" s="143" t="s">
        <v>297</v>
      </c>
      <c r="C39" s="144" t="s">
        <v>63</v>
      </c>
      <c r="D39" s="145" t="s">
        <v>296</v>
      </c>
      <c r="E39" s="142"/>
      <c r="F39" s="39"/>
      <c r="G39" s="39"/>
      <c r="H39" s="39"/>
      <c r="I39" s="142"/>
      <c r="J39" s="39"/>
      <c r="K39" s="39"/>
      <c r="L39" s="39"/>
      <c r="M39" s="39"/>
      <c r="N39" s="39"/>
      <c r="O39" s="3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ht="12.75">
      <c r="A40" s="10"/>
      <c r="B40" s="146" t="s">
        <v>298</v>
      </c>
      <c r="C40" s="144" t="s">
        <v>62</v>
      </c>
      <c r="D40" s="145" t="s">
        <v>278</v>
      </c>
      <c r="E40" s="142"/>
      <c r="F40" s="39"/>
      <c r="G40" s="39"/>
      <c r="H40" s="39"/>
      <c r="I40" s="142"/>
      <c r="J40" s="39"/>
      <c r="K40" s="39"/>
      <c r="L40" s="39"/>
      <c r="M40" s="39"/>
      <c r="N40" s="39"/>
      <c r="O40" s="3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ht="12.75">
      <c r="A41" s="10"/>
      <c r="B41" s="146" t="s">
        <v>299</v>
      </c>
      <c r="C41" s="144" t="s">
        <v>62</v>
      </c>
      <c r="D41" s="145" t="s">
        <v>278</v>
      </c>
      <c r="E41" s="142"/>
      <c r="F41" s="39"/>
      <c r="G41" s="39"/>
      <c r="H41" s="39"/>
      <c r="I41" s="142"/>
      <c r="J41" s="39"/>
      <c r="K41" s="39"/>
      <c r="L41" s="39"/>
      <c r="M41" s="39"/>
      <c r="N41" s="39"/>
      <c r="O41" s="3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ht="12.75">
      <c r="A42" s="10"/>
      <c r="B42" s="143" t="s">
        <v>300</v>
      </c>
      <c r="C42" s="144" t="s">
        <v>96</v>
      </c>
      <c r="D42" s="145" t="s">
        <v>273</v>
      </c>
      <c r="E42" s="142"/>
      <c r="F42" s="39"/>
      <c r="G42" s="39"/>
      <c r="H42" s="39"/>
      <c r="I42" s="142"/>
      <c r="J42" s="39"/>
      <c r="K42" s="39"/>
      <c r="L42" s="39"/>
      <c r="M42" s="39"/>
      <c r="N42" s="39"/>
      <c r="O42" s="3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ht="12.75">
      <c r="A43" s="10"/>
      <c r="B43" s="146" t="s">
        <v>301</v>
      </c>
      <c r="C43" s="144" t="s">
        <v>96</v>
      </c>
      <c r="D43" s="145" t="s">
        <v>252</v>
      </c>
      <c r="E43" s="142"/>
      <c r="F43" s="39"/>
      <c r="G43" s="39"/>
      <c r="H43" s="39"/>
      <c r="I43" s="142"/>
      <c r="J43" s="39"/>
      <c r="K43" s="39"/>
      <c r="L43" s="39"/>
      <c r="M43" s="39"/>
      <c r="N43" s="39"/>
      <c r="O43" s="3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ht="12.75">
      <c r="A44" s="10"/>
      <c r="B44" s="146" t="s">
        <v>302</v>
      </c>
      <c r="C44" s="144" t="s">
        <v>88</v>
      </c>
      <c r="D44" s="145" t="s">
        <v>303</v>
      </c>
      <c r="E44" s="142"/>
      <c r="F44" s="39"/>
      <c r="G44" s="39"/>
      <c r="H44" s="39"/>
      <c r="I44" s="142"/>
      <c r="J44" s="39"/>
      <c r="K44" s="39"/>
      <c r="L44" s="39"/>
      <c r="M44" s="39"/>
      <c r="N44" s="39"/>
      <c r="O44" s="3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ht="12.75">
      <c r="A45" s="10"/>
      <c r="B45" s="143" t="s">
        <v>304</v>
      </c>
      <c r="C45" s="144" t="s">
        <v>96</v>
      </c>
      <c r="D45" s="145" t="s">
        <v>247</v>
      </c>
      <c r="E45" s="142"/>
      <c r="F45" s="39"/>
      <c r="G45" s="39"/>
      <c r="H45" s="39"/>
      <c r="I45" s="142"/>
      <c r="J45" s="39"/>
      <c r="K45" s="39"/>
      <c r="L45" s="39"/>
      <c r="M45" s="39"/>
      <c r="N45" s="39"/>
      <c r="O45" s="3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ht="12.75">
      <c r="A46" s="10"/>
      <c r="B46" s="143" t="s">
        <v>305</v>
      </c>
      <c r="C46" s="144" t="s">
        <v>88</v>
      </c>
      <c r="D46" s="145" t="s">
        <v>243</v>
      </c>
      <c r="E46" s="142"/>
      <c r="F46" s="39"/>
      <c r="G46" s="39"/>
      <c r="H46" s="39"/>
      <c r="I46" s="142"/>
      <c r="J46" s="39"/>
      <c r="K46" s="39"/>
      <c r="L46" s="39"/>
      <c r="M46" s="39"/>
      <c r="N46" s="39"/>
      <c r="O46" s="3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ht="12.75">
      <c r="A47" s="10"/>
      <c r="B47" s="143" t="s">
        <v>306</v>
      </c>
      <c r="C47" s="144" t="s">
        <v>96</v>
      </c>
      <c r="D47" s="145" t="s">
        <v>265</v>
      </c>
      <c r="E47" s="142"/>
      <c r="F47" s="39"/>
      <c r="G47" s="39"/>
      <c r="H47" s="39"/>
      <c r="I47" s="142"/>
      <c r="J47" s="60"/>
      <c r="K47" s="39"/>
      <c r="L47" s="39"/>
      <c r="M47" s="39"/>
      <c r="N47" s="39"/>
      <c r="O47" s="3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ht="12.75">
      <c r="A48" s="10"/>
      <c r="B48" s="143" t="s">
        <v>307</v>
      </c>
      <c r="C48" s="144" t="s">
        <v>96</v>
      </c>
      <c r="D48" s="145" t="s">
        <v>296</v>
      </c>
      <c r="E48" s="142"/>
      <c r="F48" s="39"/>
      <c r="G48" s="39"/>
      <c r="H48" s="39"/>
      <c r="I48" s="142"/>
      <c r="J48" s="60"/>
      <c r="K48" s="39"/>
      <c r="L48" s="39"/>
      <c r="M48" s="39"/>
      <c r="N48" s="39"/>
      <c r="O48" s="3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ht="12.75">
      <c r="A49" s="10"/>
      <c r="B49" s="143" t="s">
        <v>308</v>
      </c>
      <c r="C49" s="144" t="s">
        <v>97</v>
      </c>
      <c r="D49" s="145" t="s">
        <v>252</v>
      </c>
      <c r="E49" s="142"/>
      <c r="F49" s="39"/>
      <c r="G49" s="39"/>
      <c r="H49" s="39"/>
      <c r="I49" s="142"/>
      <c r="J49" s="39"/>
      <c r="K49" s="39"/>
      <c r="L49" s="39"/>
      <c r="M49" s="39"/>
      <c r="N49" s="39"/>
      <c r="O49" s="3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ht="12.75">
      <c r="A50" s="10"/>
      <c r="B50" s="143" t="s">
        <v>309</v>
      </c>
      <c r="C50" s="144" t="s">
        <v>310</v>
      </c>
      <c r="D50" s="145" t="s">
        <v>283</v>
      </c>
      <c r="E50" s="142"/>
      <c r="F50" s="39"/>
      <c r="G50" s="39"/>
      <c r="H50" s="39"/>
      <c r="I50" s="142"/>
      <c r="J50" s="60"/>
      <c r="K50" s="39"/>
      <c r="L50" s="39"/>
      <c r="M50" s="39"/>
      <c r="N50" s="39"/>
      <c r="O50" s="39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ht="12.75">
      <c r="A51" s="10"/>
      <c r="B51" s="143" t="s">
        <v>311</v>
      </c>
      <c r="C51" s="144" t="s">
        <v>310</v>
      </c>
      <c r="D51" s="145" t="s">
        <v>312</v>
      </c>
      <c r="E51" s="142"/>
      <c r="F51" s="39"/>
      <c r="G51" s="39"/>
      <c r="H51" s="39"/>
      <c r="I51" s="142"/>
      <c r="J51" s="60"/>
      <c r="K51" s="39"/>
      <c r="L51" s="39"/>
      <c r="M51" s="39"/>
      <c r="N51" s="39"/>
      <c r="O51" s="39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ht="12.75">
      <c r="A52" s="10"/>
      <c r="B52" s="143" t="s">
        <v>313</v>
      </c>
      <c r="C52" s="144" t="s">
        <v>310</v>
      </c>
      <c r="D52" s="145" t="s">
        <v>243</v>
      </c>
      <c r="E52" s="142"/>
      <c r="F52" s="39"/>
      <c r="G52" s="39"/>
      <c r="H52" s="39"/>
      <c r="I52" s="142"/>
      <c r="J52" s="39"/>
      <c r="K52" s="39"/>
      <c r="L52" s="39"/>
      <c r="M52" s="39"/>
      <c r="N52" s="39"/>
      <c r="O52" s="39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ht="12.75">
      <c r="A53" s="10"/>
      <c r="B53" s="143" t="s">
        <v>314</v>
      </c>
      <c r="C53" s="144" t="s">
        <v>98</v>
      </c>
      <c r="D53" s="145" t="s">
        <v>280</v>
      </c>
      <c r="E53" s="142"/>
      <c r="F53" s="39"/>
      <c r="G53" s="39"/>
      <c r="H53" s="39"/>
      <c r="I53" s="142"/>
      <c r="J53" s="39"/>
      <c r="K53" s="39"/>
      <c r="L53" s="39"/>
      <c r="M53" s="39"/>
      <c r="N53" s="39"/>
      <c r="O53" s="39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ht="12.75">
      <c r="A54" s="10"/>
      <c r="B54" s="143" t="s">
        <v>315</v>
      </c>
      <c r="C54" s="144" t="s">
        <v>98</v>
      </c>
      <c r="D54" s="145" t="s">
        <v>280</v>
      </c>
      <c r="E54" s="142"/>
      <c r="F54" s="39"/>
      <c r="G54" s="39"/>
      <c r="H54" s="39"/>
      <c r="I54" s="142"/>
      <c r="J54" s="39"/>
      <c r="K54" s="39"/>
      <c r="L54" s="39"/>
      <c r="M54" s="39"/>
      <c r="N54" s="39"/>
      <c r="O54" s="39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ht="12.75">
      <c r="A55" s="10"/>
      <c r="B55" s="143" t="s">
        <v>316</v>
      </c>
      <c r="C55" s="144" t="s">
        <v>66</v>
      </c>
      <c r="D55" s="145" t="s">
        <v>273</v>
      </c>
      <c r="E55" s="142"/>
      <c r="F55" s="39"/>
      <c r="G55" s="39"/>
      <c r="H55" s="39"/>
      <c r="I55" s="142"/>
      <c r="J55" s="39"/>
      <c r="K55" s="39"/>
      <c r="L55" s="39"/>
      <c r="M55" s="39"/>
      <c r="N55" s="39"/>
      <c r="O55" s="3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ht="12.75">
      <c r="A56" s="10"/>
      <c r="B56" s="143" t="s">
        <v>317</v>
      </c>
      <c r="C56" s="144" t="s">
        <v>73</v>
      </c>
      <c r="D56" s="145" t="s">
        <v>247</v>
      </c>
      <c r="E56" s="142"/>
      <c r="F56" s="39"/>
      <c r="G56" s="39"/>
      <c r="H56" s="39"/>
      <c r="I56" s="142"/>
      <c r="J56" s="39"/>
      <c r="K56" s="39"/>
      <c r="L56" s="39"/>
      <c r="M56" s="39"/>
      <c r="N56" s="39"/>
      <c r="O56" s="3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ht="12.75">
      <c r="A57" s="10"/>
      <c r="B57" s="143" t="s">
        <v>318</v>
      </c>
      <c r="C57" s="144" t="s">
        <v>319</v>
      </c>
      <c r="D57" s="145" t="s">
        <v>320</v>
      </c>
      <c r="E57" s="142"/>
      <c r="F57" s="39"/>
      <c r="G57" s="39"/>
      <c r="H57" s="39"/>
      <c r="I57" s="142"/>
      <c r="J57" s="39"/>
      <c r="K57" s="39"/>
      <c r="L57" s="39"/>
      <c r="M57" s="39"/>
      <c r="N57" s="39"/>
      <c r="O57" s="39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ht="12.75">
      <c r="A58" s="10"/>
      <c r="B58" s="143" t="s">
        <v>321</v>
      </c>
      <c r="C58" s="144" t="s">
        <v>319</v>
      </c>
      <c r="D58" s="145" t="s">
        <v>245</v>
      </c>
      <c r="E58" s="142"/>
      <c r="F58" s="39"/>
      <c r="G58" s="39"/>
      <c r="H58" s="39"/>
      <c r="I58" s="142"/>
      <c r="J58" s="39"/>
      <c r="K58" s="39"/>
      <c r="L58" s="39"/>
      <c r="M58" s="39"/>
      <c r="N58" s="39"/>
      <c r="O58" s="39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ht="12.75">
      <c r="A59" s="10"/>
      <c r="B59" s="143" t="s">
        <v>322</v>
      </c>
      <c r="C59" s="144" t="s">
        <v>319</v>
      </c>
      <c r="D59" s="145" t="s">
        <v>323</v>
      </c>
      <c r="E59" s="142"/>
      <c r="F59" s="39"/>
      <c r="G59" s="39"/>
      <c r="H59" s="39"/>
      <c r="I59" s="142"/>
      <c r="J59" s="39"/>
      <c r="K59" s="39"/>
      <c r="L59" s="39"/>
      <c r="M59" s="39"/>
      <c r="N59" s="39"/>
      <c r="O59" s="3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1:49" ht="12.75">
      <c r="A60" s="10"/>
      <c r="B60" s="143" t="s">
        <v>324</v>
      </c>
      <c r="C60" s="144" t="s">
        <v>319</v>
      </c>
      <c r="D60" s="145" t="s">
        <v>320</v>
      </c>
      <c r="E60" s="142"/>
      <c r="F60" s="39"/>
      <c r="G60" s="39"/>
      <c r="H60" s="39"/>
      <c r="I60" s="142"/>
      <c r="J60" s="39"/>
      <c r="K60" s="39"/>
      <c r="L60" s="39"/>
      <c r="M60" s="39"/>
      <c r="N60" s="39"/>
      <c r="O60" s="39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  <row r="61" spans="1:49" ht="12.75">
      <c r="A61" s="10"/>
      <c r="B61" s="143" t="s">
        <v>325</v>
      </c>
      <c r="C61" s="144" t="s">
        <v>319</v>
      </c>
      <c r="D61" s="145" t="s">
        <v>292</v>
      </c>
      <c r="E61" s="142"/>
      <c r="F61" s="39"/>
      <c r="G61" s="39"/>
      <c r="H61" s="39"/>
      <c r="I61" s="142"/>
      <c r="J61" s="39"/>
      <c r="K61" s="39"/>
      <c r="L61" s="39"/>
      <c r="M61" s="39"/>
      <c r="N61" s="39"/>
      <c r="O61" s="39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</row>
    <row r="62" spans="1:49" ht="12.75">
      <c r="A62" s="10"/>
      <c r="B62" s="143" t="s">
        <v>326</v>
      </c>
      <c r="C62" s="144" t="s">
        <v>319</v>
      </c>
      <c r="D62" s="145" t="s">
        <v>271</v>
      </c>
      <c r="E62" s="142"/>
      <c r="F62" s="39"/>
      <c r="G62" s="39"/>
      <c r="H62" s="39"/>
      <c r="I62" s="142"/>
      <c r="J62" s="39"/>
      <c r="K62" s="39"/>
      <c r="L62" s="39"/>
      <c r="M62" s="39"/>
      <c r="N62" s="39"/>
      <c r="O62" s="39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</row>
    <row r="63" spans="1:49" ht="12.75">
      <c r="A63" s="10"/>
      <c r="B63" s="143" t="s">
        <v>327</v>
      </c>
      <c r="C63" s="144" t="s">
        <v>51</v>
      </c>
      <c r="D63" s="145" t="s">
        <v>273</v>
      </c>
      <c r="E63" s="142"/>
      <c r="F63" s="39"/>
      <c r="G63" s="39"/>
      <c r="H63" s="39"/>
      <c r="I63" s="142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</row>
    <row r="64" spans="1:49" ht="12.75">
      <c r="A64" s="10"/>
      <c r="B64" s="143" t="s">
        <v>328</v>
      </c>
      <c r="C64" s="144" t="s">
        <v>51</v>
      </c>
      <c r="D64" s="145" t="s">
        <v>243</v>
      </c>
      <c r="E64" s="142"/>
      <c r="F64" s="39"/>
      <c r="G64" s="39"/>
      <c r="H64" s="39"/>
      <c r="I64" s="142"/>
      <c r="J64" s="39"/>
      <c r="K64" s="39"/>
      <c r="L64" s="39"/>
      <c r="M64" s="39"/>
      <c r="N64" s="39"/>
      <c r="O64" s="3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</row>
    <row r="65" spans="1:49" ht="12.75">
      <c r="A65" s="10"/>
      <c r="B65" s="143" t="s">
        <v>329</v>
      </c>
      <c r="C65" s="144" t="s">
        <v>51</v>
      </c>
      <c r="D65" s="145" t="s">
        <v>249</v>
      </c>
      <c r="E65" s="142"/>
      <c r="F65" s="39"/>
      <c r="G65" s="39"/>
      <c r="H65" s="39"/>
      <c r="I65" s="142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</row>
    <row r="66" spans="1:49" ht="13.5" thickBot="1">
      <c r="A66" s="10"/>
      <c r="B66" s="148" t="s">
        <v>330</v>
      </c>
      <c r="C66" s="149" t="s">
        <v>51</v>
      </c>
      <c r="D66" s="150" t="s">
        <v>331</v>
      </c>
      <c r="E66" s="142"/>
      <c r="F66" s="39"/>
      <c r="G66" s="39"/>
      <c r="H66" s="39"/>
      <c r="I66" s="142"/>
      <c r="J66" s="39"/>
      <c r="K66" s="39"/>
      <c r="L66" s="39"/>
      <c r="M66" s="39"/>
      <c r="N66" s="39"/>
      <c r="O66" s="39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</row>
    <row r="67" spans="1:49" ht="19.5" customHeight="1" thickBot="1">
      <c r="A67" s="10"/>
      <c r="B67" s="151" t="s">
        <v>239</v>
      </c>
      <c r="C67" s="26" t="s">
        <v>332</v>
      </c>
      <c r="D67" s="152" t="s">
        <v>241</v>
      </c>
      <c r="E67" s="142"/>
      <c r="F67" s="39"/>
      <c r="G67" s="39"/>
      <c r="H67" s="39"/>
      <c r="I67" s="142"/>
      <c r="J67" s="39"/>
      <c r="K67" s="39"/>
      <c r="L67" s="39"/>
      <c r="M67" s="39"/>
      <c r="N67" s="39"/>
      <c r="O67" s="39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</row>
    <row r="68" spans="1:49" ht="12.75">
      <c r="A68" s="10"/>
      <c r="B68" s="153" t="s">
        <v>333</v>
      </c>
      <c r="C68" s="80" t="s">
        <v>334</v>
      </c>
      <c r="D68" s="154" t="s">
        <v>331</v>
      </c>
      <c r="E68" s="142"/>
      <c r="F68" s="39"/>
      <c r="G68" s="39"/>
      <c r="H68" s="39"/>
      <c r="I68" s="142"/>
      <c r="J68" s="39"/>
      <c r="K68" s="39"/>
      <c r="L68" s="39"/>
      <c r="M68" s="39"/>
      <c r="N68" s="39"/>
      <c r="O68" s="39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</row>
    <row r="69" spans="1:49" ht="12.75">
      <c r="A69" s="10"/>
      <c r="B69" s="155" t="s">
        <v>335</v>
      </c>
      <c r="C69" s="31" t="s">
        <v>336</v>
      </c>
      <c r="D69" s="156" t="s">
        <v>247</v>
      </c>
      <c r="E69" s="142"/>
      <c r="F69" s="39"/>
      <c r="G69" s="39"/>
      <c r="H69" s="39"/>
      <c r="I69" s="142"/>
      <c r="J69" s="39"/>
      <c r="K69" s="39"/>
      <c r="L69" s="39"/>
      <c r="M69" s="39"/>
      <c r="N69" s="39"/>
      <c r="O69" s="39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</row>
    <row r="70" spans="1:49" ht="12.75">
      <c r="A70" s="10"/>
      <c r="B70" s="155" t="s">
        <v>337</v>
      </c>
      <c r="C70" s="31" t="s">
        <v>338</v>
      </c>
      <c r="D70" s="156" t="s">
        <v>339</v>
      </c>
      <c r="E70" s="157"/>
      <c r="F70" s="39"/>
      <c r="G70" s="39"/>
      <c r="H70" s="39"/>
      <c r="I70" s="142"/>
      <c r="J70" s="60"/>
      <c r="K70" s="39"/>
      <c r="L70" s="39"/>
      <c r="M70" s="39"/>
      <c r="N70" s="39"/>
      <c r="O70" s="39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1:49" ht="12.75">
      <c r="A71" s="10"/>
      <c r="B71" s="146" t="s">
        <v>340</v>
      </c>
      <c r="C71" s="31" t="s">
        <v>341</v>
      </c>
      <c r="D71" s="156" t="s">
        <v>278</v>
      </c>
      <c r="E71" s="142"/>
      <c r="F71" s="39"/>
      <c r="G71" s="39"/>
      <c r="H71" s="39"/>
      <c r="I71" s="142"/>
      <c r="J71" s="60"/>
      <c r="K71" s="39"/>
      <c r="L71" s="39"/>
      <c r="M71" s="39"/>
      <c r="N71" s="39"/>
      <c r="O71" s="3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</row>
    <row r="72" spans="1:49" ht="12.75">
      <c r="A72" s="10"/>
      <c r="B72" s="155" t="s">
        <v>342</v>
      </c>
      <c r="C72" s="31" t="s">
        <v>343</v>
      </c>
      <c r="D72" s="156" t="s">
        <v>320</v>
      </c>
      <c r="E72" s="142"/>
      <c r="F72" s="39"/>
      <c r="G72" s="39"/>
      <c r="H72" s="39"/>
      <c r="I72" s="142"/>
      <c r="J72" s="60"/>
      <c r="K72" s="39"/>
      <c r="L72" s="39"/>
      <c r="M72" s="39"/>
      <c r="N72" s="39"/>
      <c r="O72" s="39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 ht="12.75">
      <c r="A73" s="10"/>
      <c r="B73" s="155" t="s">
        <v>344</v>
      </c>
      <c r="C73" s="31" t="s">
        <v>345</v>
      </c>
      <c r="D73" s="156" t="s">
        <v>243</v>
      </c>
      <c r="E73" s="142"/>
      <c r="F73" s="60"/>
      <c r="G73" s="39"/>
      <c r="H73" s="39"/>
      <c r="I73" s="142"/>
      <c r="J73" s="60"/>
      <c r="K73" s="39"/>
      <c r="L73" s="39"/>
      <c r="M73" s="39"/>
      <c r="N73" s="39"/>
      <c r="O73" s="39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</row>
    <row r="74" spans="1:49" ht="12.75">
      <c r="A74" s="10"/>
      <c r="B74" s="155" t="s">
        <v>346</v>
      </c>
      <c r="C74" s="31" t="s">
        <v>347</v>
      </c>
      <c r="D74" s="156" t="s">
        <v>296</v>
      </c>
      <c r="E74" s="142"/>
      <c r="F74" s="39"/>
      <c r="G74" s="39"/>
      <c r="H74" s="39"/>
      <c r="I74" s="142"/>
      <c r="J74" s="60"/>
      <c r="K74" s="39"/>
      <c r="L74" s="39"/>
      <c r="M74" s="39"/>
      <c r="N74" s="39"/>
      <c r="O74" s="39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</row>
    <row r="75" spans="1:49" ht="12.75">
      <c r="A75" s="10"/>
      <c r="B75" s="155" t="s">
        <v>348</v>
      </c>
      <c r="C75" s="31" t="s">
        <v>349</v>
      </c>
      <c r="D75" s="156" t="s">
        <v>292</v>
      </c>
      <c r="E75" s="142"/>
      <c r="F75" s="39"/>
      <c r="G75" s="39"/>
      <c r="H75" s="39"/>
      <c r="I75" s="142"/>
      <c r="J75" s="60"/>
      <c r="K75" s="39"/>
      <c r="L75" s="39"/>
      <c r="M75" s="39"/>
      <c r="N75" s="39"/>
      <c r="O75" s="39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</row>
    <row r="76" spans="1:49" ht="13.5" thickBot="1">
      <c r="A76" s="10"/>
      <c r="B76" s="158" t="s">
        <v>350</v>
      </c>
      <c r="C76" s="159" t="s">
        <v>351</v>
      </c>
      <c r="D76" s="160" t="s">
        <v>269</v>
      </c>
      <c r="E76" s="142"/>
      <c r="F76" s="39"/>
      <c r="G76" s="39"/>
      <c r="H76" s="39"/>
      <c r="I76" s="142"/>
      <c r="J76" s="39"/>
      <c r="K76" s="39"/>
      <c r="L76" s="39"/>
      <c r="M76" s="39"/>
      <c r="N76" s="39"/>
      <c r="O76" s="39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</row>
    <row r="77" spans="1:49" ht="12.75">
      <c r="A77" s="10"/>
      <c r="B77" s="10"/>
      <c r="C77" s="10"/>
      <c r="D77" s="10"/>
      <c r="E77" s="142"/>
      <c r="F77" s="39"/>
      <c r="G77" s="39"/>
      <c r="H77" s="39"/>
      <c r="I77" s="142"/>
      <c r="J77" s="39"/>
      <c r="K77" s="39"/>
      <c r="L77" s="39"/>
      <c r="M77" s="39"/>
      <c r="N77" s="39"/>
      <c r="O77" s="39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</row>
    <row r="78" spans="1:49" ht="12.75">
      <c r="A78" s="10"/>
      <c r="B78" s="10"/>
      <c r="C78" s="10"/>
      <c r="D78" s="10"/>
      <c r="E78" s="142"/>
      <c r="F78" s="39"/>
      <c r="G78" s="39"/>
      <c r="H78" s="39"/>
      <c r="I78" s="142"/>
      <c r="J78" s="39"/>
      <c r="K78" s="39"/>
      <c r="L78" s="39"/>
      <c r="M78" s="39"/>
      <c r="N78" s="39"/>
      <c r="O78" s="39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1:49" ht="12.75">
      <c r="A79" s="10"/>
      <c r="B79" s="10"/>
      <c r="C79" s="10"/>
      <c r="D79" s="10"/>
      <c r="E79" s="142"/>
      <c r="F79" s="39"/>
      <c r="G79" s="39"/>
      <c r="H79" s="39"/>
      <c r="I79" s="142"/>
      <c r="J79" s="39"/>
      <c r="K79" s="39"/>
      <c r="L79" s="39"/>
      <c r="M79" s="39"/>
      <c r="N79" s="39"/>
      <c r="O79" s="39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</row>
    <row r="80" spans="1:49" ht="12.75">
      <c r="A80" s="10"/>
      <c r="B80" s="10"/>
      <c r="C80" s="10"/>
      <c r="D80" s="10"/>
      <c r="E80" s="142"/>
      <c r="F80" s="39"/>
      <c r="G80" s="39"/>
      <c r="H80" s="39"/>
      <c r="I80" s="142"/>
      <c r="J80" s="39"/>
      <c r="K80" s="39"/>
      <c r="L80" s="39"/>
      <c r="M80" s="39"/>
      <c r="N80" s="39"/>
      <c r="O80" s="39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</row>
    <row r="81" spans="1:49" ht="12.75">
      <c r="A81" s="10"/>
      <c r="B81" s="10"/>
      <c r="C81" s="10"/>
      <c r="D81" s="10"/>
      <c r="E81" s="142"/>
      <c r="F81" s="39"/>
      <c r="G81" s="39"/>
      <c r="H81" s="39"/>
      <c r="I81" s="142"/>
      <c r="J81" s="39"/>
      <c r="K81" s="39"/>
      <c r="L81" s="39"/>
      <c r="M81" s="39"/>
      <c r="N81" s="39"/>
      <c r="O81" s="39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spans="1:49" ht="12.75">
      <c r="A82" s="10"/>
      <c r="B82" s="10"/>
      <c r="C82" s="10"/>
      <c r="D82" s="10"/>
      <c r="E82" s="142"/>
      <c r="F82" s="39"/>
      <c r="G82" s="39"/>
      <c r="H82" s="39"/>
      <c r="I82" s="142"/>
      <c r="J82" s="39"/>
      <c r="K82" s="39"/>
      <c r="L82" s="39"/>
      <c r="M82" s="39"/>
      <c r="N82" s="39"/>
      <c r="O82" s="39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</row>
    <row r="83" spans="1:49" ht="12.75">
      <c r="A83" s="10"/>
      <c r="B83" s="10"/>
      <c r="C83" s="10"/>
      <c r="D83" s="10"/>
      <c r="E83" s="140"/>
      <c r="F83" s="10"/>
      <c r="G83" s="10"/>
      <c r="H83" s="10"/>
      <c r="I83" s="14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</row>
    <row r="84" spans="1:49" ht="12.75">
      <c r="A84" s="10"/>
      <c r="B84" s="10"/>
      <c r="C84" s="10"/>
      <c r="D84" s="10"/>
      <c r="E84" s="140"/>
      <c r="F84" s="10"/>
      <c r="G84" s="10"/>
      <c r="H84" s="10"/>
      <c r="I84" s="14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</row>
    <row r="85" spans="1:49" ht="12.75">
      <c r="A85" s="10"/>
      <c r="B85" s="10"/>
      <c r="C85" s="10"/>
      <c r="D85" s="10"/>
      <c r="E85" s="140"/>
      <c r="F85" s="10"/>
      <c r="G85" s="10"/>
      <c r="H85" s="10"/>
      <c r="I85" s="14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</row>
    <row r="86" spans="1:49" ht="12.75">
      <c r="A86" s="10"/>
      <c r="B86" s="10"/>
      <c r="C86" s="10"/>
      <c r="D86" s="10"/>
      <c r="E86" s="140"/>
      <c r="F86" s="10"/>
      <c r="G86" s="10"/>
      <c r="H86" s="10"/>
      <c r="I86" s="14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pans="1:49" ht="12.75">
      <c r="A87" s="10"/>
      <c r="B87" s="10"/>
      <c r="C87" s="10"/>
      <c r="D87" s="10"/>
      <c r="E87" s="140"/>
      <c r="F87" s="10"/>
      <c r="G87" s="10"/>
      <c r="H87" s="10"/>
      <c r="I87" s="14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spans="1:49" ht="12.75">
      <c r="A88" s="10"/>
      <c r="B88" s="10"/>
      <c r="C88" s="10"/>
      <c r="D88" s="10"/>
      <c r="E88" s="140"/>
      <c r="F88" s="10"/>
      <c r="G88" s="10"/>
      <c r="H88" s="10"/>
      <c r="I88" s="14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49" ht="12.75">
      <c r="A89" s="10"/>
      <c r="B89" s="10"/>
      <c r="C89" s="10"/>
      <c r="D89" s="10"/>
      <c r="E89" s="140"/>
      <c r="F89" s="10"/>
      <c r="G89" s="10"/>
      <c r="H89" s="10"/>
      <c r="I89" s="14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ht="12.75">
      <c r="A90" s="10"/>
      <c r="B90" s="10"/>
      <c r="C90" s="10"/>
      <c r="D90" s="10"/>
      <c r="E90" s="140"/>
      <c r="F90" s="10"/>
      <c r="G90" s="10"/>
      <c r="H90" s="10"/>
      <c r="I90" s="14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ht="12.75">
      <c r="A91" s="10"/>
      <c r="B91" s="10"/>
      <c r="C91" s="10"/>
      <c r="D91" s="10"/>
      <c r="E91" s="140"/>
      <c r="F91" s="10"/>
      <c r="G91" s="10"/>
      <c r="H91" s="10"/>
      <c r="I91" s="14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ht="12.75">
      <c r="A92" s="10"/>
      <c r="B92" s="10"/>
      <c r="C92" s="10"/>
      <c r="D92" s="10"/>
      <c r="E92" s="140"/>
      <c r="F92" s="10"/>
      <c r="G92" s="10"/>
      <c r="H92" s="10"/>
      <c r="I92" s="14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1:49" ht="12.75">
      <c r="A93" s="10"/>
      <c r="B93" s="10"/>
      <c r="C93" s="10"/>
      <c r="D93" s="10"/>
      <c r="E93" s="140"/>
      <c r="F93" s="10"/>
      <c r="G93" s="10"/>
      <c r="H93" s="10"/>
      <c r="I93" s="14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</row>
    <row r="94" spans="1:49" ht="12.75">
      <c r="A94" s="10"/>
      <c r="B94" s="10"/>
      <c r="C94" s="10"/>
      <c r="D94" s="10"/>
      <c r="E94" s="140"/>
      <c r="F94" s="10"/>
      <c r="G94" s="10"/>
      <c r="H94" s="10"/>
      <c r="I94" s="14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1:49" ht="12.75">
      <c r="A95" s="10"/>
      <c r="B95" s="10"/>
      <c r="C95" s="10"/>
      <c r="D95" s="10"/>
      <c r="E95" s="140"/>
      <c r="F95" s="10"/>
      <c r="G95" s="10"/>
      <c r="H95" s="10"/>
      <c r="I95" s="14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1:49" ht="12.75">
      <c r="A96" s="10"/>
      <c r="B96" s="10"/>
      <c r="C96" s="10"/>
      <c r="D96" s="10"/>
      <c r="E96" s="140"/>
      <c r="F96" s="10"/>
      <c r="G96" s="10"/>
      <c r="H96" s="10"/>
      <c r="I96" s="14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1:49" ht="12.75">
      <c r="A97" s="10"/>
      <c r="B97" s="10"/>
      <c r="C97" s="10"/>
      <c r="D97" s="10"/>
      <c r="E97" s="140"/>
      <c r="F97" s="10"/>
      <c r="G97" s="10"/>
      <c r="H97" s="10"/>
      <c r="I97" s="14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</row>
    <row r="98" spans="1:49" ht="12.75">
      <c r="A98" s="10"/>
      <c r="B98" s="10"/>
      <c r="C98" s="10"/>
      <c r="D98" s="10"/>
      <c r="E98" s="140"/>
      <c r="F98" s="10"/>
      <c r="G98" s="10"/>
      <c r="H98" s="10"/>
      <c r="I98" s="14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</row>
    <row r="99" spans="1:49" ht="12.75">
      <c r="A99" s="10"/>
      <c r="B99" s="10"/>
      <c r="C99" s="10"/>
      <c r="D99" s="10"/>
      <c r="E99" s="140"/>
      <c r="F99" s="10"/>
      <c r="G99" s="10"/>
      <c r="H99" s="10"/>
      <c r="I99" s="14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</row>
    <row r="100" spans="1:49" ht="12.75">
      <c r="A100" s="10"/>
      <c r="B100" s="10"/>
      <c r="C100" s="10"/>
      <c r="D100" s="10"/>
      <c r="E100" s="140"/>
      <c r="F100" s="10"/>
      <c r="G100" s="10"/>
      <c r="H100" s="10"/>
      <c r="I100" s="14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</row>
    <row r="101" spans="1:49" ht="12.75">
      <c r="A101" s="10"/>
      <c r="B101" s="10"/>
      <c r="C101" s="10"/>
      <c r="D101" s="10"/>
      <c r="E101" s="140"/>
      <c r="F101" s="10"/>
      <c r="G101" s="10"/>
      <c r="H101" s="10"/>
      <c r="I101" s="14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spans="1:49" ht="12.75">
      <c r="A102" s="10"/>
      <c r="B102" s="10"/>
      <c r="C102" s="10"/>
      <c r="D102" s="10"/>
      <c r="E102" s="140"/>
      <c r="F102" s="10"/>
      <c r="G102" s="10"/>
      <c r="H102" s="10"/>
      <c r="I102" s="14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</row>
  </sheetData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Oljedirektoratet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Kirsti Veggeland</dc:creator>
  <cp:keywords/>
  <dc:description/>
  <cp:lastModifiedBy>Eric Mathiesen</cp:lastModifiedBy>
  <dcterms:created xsi:type="dcterms:W3CDTF">2003-02-11T08:35:11Z</dcterms:created>
  <dcterms:modified xsi:type="dcterms:W3CDTF">2003-04-02T13:04:36Z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